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mkb1YB1RyWNzj2/FRTehOICnHSg4PwnSm3UqTYy4mcAeY851y6+Fbe5HPssOEjkdGd6227LpEjY1nsoZMUachg==" workbookSaltValue="5t9L39fOhvRqzgyCHaXgAg==" workbookSpinCount="100000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47" i="1" l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8" i="1" s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Y81" i="1"/>
  <c r="AX416" i="1"/>
  <c r="AY494" i="1"/>
  <c r="AY502" i="1"/>
  <c r="AX436" i="1"/>
  <c r="AX35" i="1"/>
  <c r="AY507" i="1" l="1"/>
  <c r="AY478" i="1"/>
  <c r="AX478" i="1"/>
  <c r="AX477" i="1" s="1"/>
  <c r="AX453" i="1"/>
  <c r="AY372" i="1"/>
  <c r="AY287" i="1"/>
  <c r="AX287" i="1"/>
  <c r="AX222" i="1"/>
  <c r="AY222" i="1"/>
  <c r="AX187" i="1"/>
  <c r="AY187" i="1"/>
  <c r="AX118" i="1"/>
  <c r="AX117" i="1" s="1"/>
  <c r="AY118" i="1"/>
  <c r="AY117" i="1" s="1"/>
  <c r="AY40" i="1"/>
  <c r="AY7" i="1" s="1"/>
  <c r="AX7" i="1"/>
  <c r="AX372" i="1"/>
  <c r="AY477" i="1"/>
  <c r="AY186" i="1" l="1"/>
  <c r="AY539" i="1" s="1"/>
  <c r="AX186" i="1"/>
  <c r="AX539" i="1" s="1"/>
  <c r="AY184" i="1"/>
  <c r="AX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<sst xmlns="http://schemas.openxmlformats.org/spreadsheetml/2006/main" count="1075" uniqueCount="1056">
  <si>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</si>
  <si>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</si>
  <si>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</si>
  <si>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</si>
  <si>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</si>
  <si>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</si>
  <si>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</si>
  <si>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</si>
  <si>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</si>
  <si>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</si>
  <si>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</si>
  <si>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</si>
  <si>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</si>
  <si>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</si>
  <si>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</si>
  <si>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</si>
  <si>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</si>
  <si>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</si>
  <si>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</si>
  <si>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</si>
  <si>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</si>
  <si>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</si>
  <si>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</si>
  <si>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</si>
  <si>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</si>
  <si>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</si>
  <si>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</si>
  <si>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</si>
  <si>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</si>
  <si>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</si>
  <si>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</si>
  <si>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</si>
  <si>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</si>
  <si>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</si>
  <si>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</si>
  <si>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</si>
  <si>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</si>
  <si>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</si>
  <si>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</si>
  <si>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</si>
  <si>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</si>
  <si>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</si>
  <si>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</si>
  <si>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</si>
  <si>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</si>
  <si>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</si>
  <si>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</si>
  <si>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</si>
  <si>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</si>
  <si>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</si>
  <si>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</si>
  <si>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</si>
  <si>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</si>
  <si>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</si>
  <si>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</si>
  <si>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</si>
  <si>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</si>
  <si>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</si>
  <si>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</si>
  <si>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</si>
  <si>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</si>
  <si>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</si>
  <si>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</si>
  <si>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</si>
  <si>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</si>
  <si>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</si>
  <si>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</si>
  <si>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</si>
  <si>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</si>
  <si>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</si>
  <si>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</si>
  <si>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</si>
  <si>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</si>
  <si>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</si>
  <si>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</si>
  <si>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</si>
  <si>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</si>
  <si>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</si>
  <si>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</si>
  <si>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</si>
  <si>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</si>
  <si>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</si>
  <si>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</si>
  <si>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</si>
  <si>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</si>
  <si>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</si>
  <si>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</si>
  <si>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</si>
  <si>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</si>
  <si>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</si>
  <si>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</si>
  <si>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</si>
  <si>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</si>
  <si>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</si>
  <si>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</si>
  <si>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</si>
  <si>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</si>
  <si>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</si>
  <si>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</si>
  <si>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</si>
  <si>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</si>
  <si>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</si>
  <si>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</si>
  <si>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</si>
  <si>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</si>
  <si>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</si>
  <si>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</si>
  <si>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</si>
  <si>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</si>
  <si>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</si>
  <si>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</si>
  <si>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</si>
  <si>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</si>
  <si>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</si>
  <si>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</si>
  <si>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</si>
  <si>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</si>
  <si>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</si>
  <si>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</si>
  <si>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</si>
  <si>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</si>
  <si>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</si>
  <si>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</si>
  <si>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</si>
  <si>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</si>
  <si>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</si>
  <si>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</si>
  <si>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</si>
  <si>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</si>
  <si>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</si>
  <si>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</si>
  <si>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</si>
  <si>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</si>
  <si>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</si>
  <si>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</si>
  <si>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</si>
  <si>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</si>
  <si>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</si>
  <si>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</si>
  <si>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</si>
  <si>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</si>
  <si>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</si>
  <si>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</si>
  <si>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</si>
  <si>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</si>
  <si>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</si>
  <si>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</si>
  <si>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</si>
  <si>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</si>
  <si>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</si>
  <si>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</si>
  <si>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</si>
  <si>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</si>
  <si>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</si>
  <si>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</si>
  <si>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</si>
  <si>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</si>
  <si>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</si>
  <si>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</si>
  <si>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</si>
  <si>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</si>
  <si>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</si>
  <si>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</si>
  <si>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</si>
  <si>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</si>
  <si>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</si>
  <si>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</si>
  <si>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</si>
  <si>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</si>
  <si>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</si>
  <si>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</si>
  <si>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</si>
  <si>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</si>
  <si>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</si>
  <si>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</si>
  <si>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</si>
  <si>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</si>
  <si>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</si>
  <si>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</si>
  <si>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</si>
  <si>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</si>
  <si>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</si>
  <si>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</si>
  <si>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</si>
  <si>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</si>
  <si>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</si>
  <si>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</si>
  <si>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</si>
  <si>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</si>
  <si>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</si>
  <si>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</si>
  <si>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</si>
  <si>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</si>
  <si>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</si>
  <si>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</si>
  <si>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</si>
  <si>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</si>
  <si>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</si>
  <si>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</si>
  <si>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</si>
  <si>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</si>
  <si>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</si>
  <si>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</si>
  <si>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</si>
  <si>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</si>
  <si>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</si>
  <si>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</si>
  <si>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</si>
  <si>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</si>
  <si>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</si>
  <si>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</si>
  <si>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</si>
  <si>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</si>
  <si>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</si>
  <si>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</si>
  <si>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</si>
  <si>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</si>
  <si>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</si>
  <si>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</si>
  <si>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</si>
  <si>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</si>
  <si>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</si>
  <si>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</si>
  <si>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</si>
  <si>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</si>
  <si>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</si>
  <si>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</si>
  <si>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</si>
  <si>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</si>
  <si>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</si>
  <si>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</si>
  <si>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</si>
  <si>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</si>
  <si>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</si>
  <si>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</si>
  <si>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</si>
  <si>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</si>
  <si>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</si>
  <si>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</si>
  <si>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</si>
  <si>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</si>
  <si>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</si>
  <si>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</si>
  <si>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</si>
  <si>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</si>
  <si>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</si>
  <si>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</si>
  <si>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</si>
  <si>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</si>
  <si>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</si>
  <si>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</si>
  <si>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</si>
  <si>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</si>
  <si>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</si>
  <si>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</si>
  <si>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</si>
  <si>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</si>
  <si>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</si>
  <si>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</si>
  <si>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</si>
  <si>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</si>
  <si>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</si>
  <si>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</si>
  <si>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</si>
  <si>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</si>
  <si>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</si>
  <si>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</si>
  <si>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</si>
  <si>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</si>
  <si>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</si>
  <si>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</si>
  <si>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</si>
  <si>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</si>
  <si>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</si>
  <si>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</si>
  <si>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</si>
  <si>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</si>
  <si>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</si>
  <si>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</si>
  <si>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</si>
  <si>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</si>
  <si>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</si>
  <si>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</si>
  <si>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</si>
  <si>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</si>
  <si>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</si>
  <si>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</si>
  <si>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</si>
  <si>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</si>
  <si>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</si>
  <si>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</si>
  <si>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</si>
  <si>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</si>
  <si>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</si>
  <si>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</si>
  <si>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</si>
  <si>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</si>
  <si>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</si>
  <si>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</si>
  <si>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</si>
  <si>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</si>
  <si>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</si>
  <si>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</si>
  <si>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</si>
  <si>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</si>
  <si>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</si>
  <si>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</si>
  <si>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</si>
  <si>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</si>
  <si>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</si>
  <si>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</si>
  <si>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</si>
  <si>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</si>
  <si>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</si>
  <si>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</si>
  <si>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</si>
  <si>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</si>
  <si>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</si>
  <si>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</si>
  <si>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</si>
  <si>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</si>
  <si>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</si>
  <si>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</si>
  <si>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</si>
  <si>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</si>
  <si>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</si>
  <si>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</si>
  <si>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</si>
  <si>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</si>
  <si>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</si>
  <si>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</si>
  <si>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</si>
  <si>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</si>
  <si>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</si>
  <si>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</si>
  <si>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</si>
  <si>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</si>
  <si>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</si>
  <si>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</si>
  <si>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</si>
  <si>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</si>
  <si>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</si>
  <si>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</si>
  <si>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</si>
  <si>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</si>
  <si>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</si>
  <si>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</si>
  <si>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</si>
  <si>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</si>
  <si>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</si>
  <si>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</si>
  <si>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</si>
  <si>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</si>
  <si>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</si>
  <si>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</si>
  <si>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</si>
  <si>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</si>
  <si>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</si>
  <si>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</si>
  <si>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</si>
  <si>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</si>
  <si>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</si>
  <si>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</si>
  <si>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</si>
  <si>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</si>
  <si>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</si>
  <si>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</si>
  <si>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</si>
  <si>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</si>
  <si>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</si>
  <si>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</si>
  <si>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</si>
  <si>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</si>
  <si>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</si>
  <si>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</si>
  <si>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</si>
  <si>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</si>
  <si>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</si>
  <si>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</si>
  <si>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</si>
  <si>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</si>
  <si>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</si>
  <si>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</si>
  <si>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</si>
  <si>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</si>
  <si>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</si>
  <si>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</si>
  <si>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</si>
  <si>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</si>
  <si>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</si>
  <si>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</si>
  <si>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</si>
  <si>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</si>
  <si>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</si>
  <si>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</si>
  <si>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</si>
  <si>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</si>
  <si>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</si>
  <si>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</si>
  <si>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</si>
  <si>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</si>
  <si>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</si>
  <si>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</si>
  <si>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</si>
  <si>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</si>
  <si>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</si>
  <si>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</si>
  <si>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</si>
  <si>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</si>
  <si>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</si>
  <si>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</si>
  <si>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</si>
  <si>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</si>
  <si>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</si>
  <si>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</si>
  <si>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</si>
  <si>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</si>
  <si>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</si>
  <si>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</si>
  <si>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</si>
  <si>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</si>
  <si>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</si>
  <si>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</si>
  <si>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</si>
  <si>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</si>
  <si>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</si>
  <si>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</si>
  <si>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</si>
  <si>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</si>
  <si>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</si>
  <si>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</si>
  <si>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</si>
  <si>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</si>
  <si>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</si>
  <si>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</si>
  <si>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</si>
  <si>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</si>
  <si>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</si>
  <si>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</si>
  <si>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</si>
  <si>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</si>
  <si>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</si>
  <si>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</si>
  <si>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</si>
  <si>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</si>
  <si>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</si>
  <si>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</si>
  <si>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</si>
  <si>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</si>
  <si>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</si>
  <si>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</si>
  <si>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</si>
  <si>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</si>
  <si>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</si>
  <si>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</si>
  <si>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</si>
  <si>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</si>
  <si>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</si>
  <si>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</si>
  <si>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</si>
  <si>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</si>
  <si>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</si>
  <si>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</si>
  <si>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</si>
  <si>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</si>
  <si>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</si>
  <si>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</si>
  <si>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</si>
  <si>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</si>
  <si>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</si>
  <si>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</si>
  <si>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</si>
  <si>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</si>
  <si>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</si>
  <si>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</si>
  <si>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</si>
  <si>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</si>
  <si>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</si>
  <si>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</si>
  <si>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</si>
  <si>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</si>
  <si>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</si>
  <si>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</si>
  <si>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</si>
  <si>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</si>
  <si>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</si>
  <si>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</si>
  <si>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</si>
  <si>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</si>
  <si>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</si>
  <si>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</si>
  <si>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</si>
  <si>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</si>
  <si>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</si>
  <si>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</si>
  <si>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</si>
  <si>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</si>
  <si>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</si>
  <si>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</si>
  <si>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</si>
  <si>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</si>
  <si>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</si>
  <si>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</si>
  <si>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</si>
  <si>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</si>
  <si>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</si>
  <si>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</si>
  <si>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</si>
  <si>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</si>
  <si>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</si>
  <si>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</si>
  <si>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</si>
  <si>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</si>
  <si>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</si>
  <si>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</si>
  <si>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</si>
  <si>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</si>
  <si>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</si>
  <si>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</si>
  <si>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</si>
  <si>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</si>
  <si>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</si>
  <si>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</si>
  <si>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</si>
  <si>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</si>
  <si>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</si>
  <si>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</si>
  <si>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</si>
  <si>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</si>
  <si>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</si>
  <si>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</si>
  <si>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</si>
  <si>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</si>
  <si>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</si>
  <si>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</si>
  <si>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</si>
  <si>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</si>
  <si>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</si>
  <si>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</si>
  <si>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</si>
  <si>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</si>
  <si>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</si>
  <si>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</si>
  <si>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</si>
  <si>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</si>
  <si>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</si>
  <si>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</si>
  <si>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</si>
  <si>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</si>
  <si>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</si>
  <si>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</si>
  <si>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</si>
  <si>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</si>
  <si>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</si>
  <si>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</si>
  <si>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</si>
  <si>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</si>
  <si>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</si>
  <si>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</si>
  <si>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</si>
  <si>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</si>
  <si>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</si>
  <si>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</si>
  <si>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</si>
  <si>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</si>
  <si>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</si>
  <si>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</si>
  <si>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</si>
  <si>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</si>
  <si>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</si>
  <si>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</si>
  <si>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</si>
  <si>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</si>
  <si>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</si>
  <si>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</si>
  <si>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</si>
  <si>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</si>
  <si>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</si>
  <si>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</si>
  <si>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</si>
  <si>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</si>
  <si>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</si>
  <si>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</si>
  <si>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</si>
  <si>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</si>
  <si>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</si>
  <si>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</si>
  <si>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</si>
  <si>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</si>
  <si>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</si>
  <si>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</si>
  <si>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</si>
  <si>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</si>
  <si>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</si>
  <si>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</si>
  <si>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</si>
  <si>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</si>
  <si>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</si>
  <si>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</si>
  <si>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</si>
  <si>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</si>
  <si>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</si>
  <si>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</si>
  <si>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</si>
  <si>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</si>
  <si>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</si>
  <si>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</si>
  <si>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</si>
  <si>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</si>
  <si>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</si>
  <si>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</si>
  <si>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</si>
  <si>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</si>
  <si>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</si>
  <si>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</si>
  <si>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</si>
  <si>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</si>
  <si>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</si>
  <si>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</si>
  <si>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</si>
  <si>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</si>
  <si>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</si>
  <si>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</si>
  <si>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</si>
  <si>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</si>
  <si>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</si>
  <si>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</si>
  <si>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</si>
  <si>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</si>
  <si>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</si>
  <si>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</si>
  <si>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</si>
  <si>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</si>
  <si>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</si>
  <si>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</si>
  <si>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</si>
  <si>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</si>
  <si>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</si>
  <si>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</si>
  <si>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</si>
  <si>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</si>
  <si>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</si>
  <si>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</si>
  <si>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</si>
  <si>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</si>
  <si>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</si>
  <si>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</si>
  <si>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</si>
  <si>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</si>
  <si>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</si>
  <si>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</si>
  <si>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</si>
  <si>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</si>
  <si>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</si>
  <si>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</si>
  <si>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</si>
  <si>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</si>
  <si>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</si>
  <si>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</si>
  <si>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</si>
  <si>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</si>
  <si>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</si>
  <si>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</si>
  <si>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</si>
  <si>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</si>
  <si>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</si>
  <si>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</si>
  <si>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</si>
  <si>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</si>
  <si>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</si>
  <si>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</si>
  <si>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</si>
  <si>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</si>
  <si>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</si>
  <si>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</si>
  <si>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</si>
  <si>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</si>
  <si>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</si>
  <si>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</si>
  <si>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</si>
  <si>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</si>
  <si>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</si>
  <si>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</si>
  <si>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</si>
  <si>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</si>
  <si>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</si>
  <si>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</si>
  <si>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</si>
  <si>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</si>
  <si>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</si>
  <si>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</si>
  <si>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</si>
  <si>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</si>
  <si>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</si>
  <si>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</si>
  <si>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</si>
  <si>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</si>
  <si>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</si>
  <si>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</si>
  <si>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</si>
  <si>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</si>
  <si>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</si>
  <si>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</si>
  <si>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</si>
  <si>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</si>
  <si>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</si>
  <si>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</si>
  <si>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</si>
  <si>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</si>
  <si>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</si>
  <si>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</si>
  <si>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</si>
  <si>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</si>
  <si>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</si>
  <si>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</si>
  <si>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</si>
  <si>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</si>
  <si>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</si>
  <si>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</si>
  <si>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</si>
  <si>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</si>
  <si>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</si>
  <si>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</si>
  <si>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</si>
  <si>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</si>
  <si>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</si>
  <si>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</si>
  <si>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</si>
  <si>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</si>
  <si>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</si>
  <si>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</si>
  <si>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</si>
  <si>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</si>
  <si>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</si>
  <si>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</si>
  <si>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</si>
  <si>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</si>
  <si>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</si>
  <si>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</si>
  <si>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</si>
  <si>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</si>
  <si>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</si>
  <si>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</si>
  <si>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</si>
  <si>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</si>
  <si>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</si>
  <si>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</si>
  <si>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</si>
  <si>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</si>
  <si>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</si>
  <si>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</si>
  <si>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</si>
  <si>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</si>
  <si>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</si>
  <si>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</si>
  <si>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</si>
  <si>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</si>
  <si>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</si>
  <si>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</si>
  <si>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</si>
  <si>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</si>
  <si>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</si>
  <si>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</si>
  <si>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</si>
  <si>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</si>
  <si>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</si>
  <si>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</si>
  <si>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</si>
  <si>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</si>
  <si>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</si>
  <si>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</si>
  <si>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</si>
  <si>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</si>
  <si>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</si>
  <si>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</si>
  <si>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</si>
  <si>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</si>
  <si>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</si>
  <si>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</si>
  <si>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</si>
  <si>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</si>
  <si>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</si>
  <si>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</si>
  <si>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</si>
  <si>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</si>
  <si>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</si>
  <si>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</si>
  <si>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</si>
  <si>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</si>
  <si>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</si>
  <si>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</si>
  <si>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</si>
  <si>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</si>
  <si>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</si>
  <si>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</si>
  <si>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</si>
  <si>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</si>
  <si>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</si>
  <si>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</si>
  <si>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</si>
  <si>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</si>
  <si>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</si>
  <si>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</si>
  <si>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</si>
  <si>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</si>
  <si>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</si>
  <si>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</si>
  <si>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</si>
  <si>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</si>
  <si>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</si>
  <si>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</si>
  <si>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</si>
  <si>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</si>
  <si>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</si>
  <si>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</si>
  <si>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</si>
  <si>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</si>
  <si>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</si>
  <si>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</si>
  <si>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</si>
  <si>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</si>
  <si>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</si>
  <si>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</si>
  <si>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</si>
  <si>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</si>
  <si>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</si>
  <si>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</si>
  <si>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</si>
  <si>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</si>
  <si>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</si>
  <si>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</si>
  <si>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</si>
  <si>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</si>
  <si>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</si>
  <si>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</si>
  <si>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</si>
  <si>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</si>
  <si>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</si>
  <si>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</si>
  <si>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</si>
  <si>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</si>
  <si>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</si>
  <si>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</si>
  <si>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</si>
  <si>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</si>
  <si>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</si>
  <si>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</si>
  <si>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</si>
  <si>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</si>
  <si>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</si>
  <si>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</si>
  <si>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</si>
  <si>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</si>
  <si>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</si>
  <si>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</si>
  <si>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</si>
  <si>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</si>
  <si>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</si>
  <si>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</si>
  <si>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</si>
  <si>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</si>
  <si>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</si>
  <si>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</si>
  <si>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</si>
  <si>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</si>
  <si>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</si>
  <si>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</si>
  <si>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</si>
  <si>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</si>
  <si>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</si>
  <si>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</si>
  <si>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</si>
  <si>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</si>
  <si>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</si>
  <si>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</si>
  <si>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</si>
  <si>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</si>
  <si>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</si>
  <si>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</si>
  <si>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</si>
  <si>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</si>
  <si>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</si>
  <si>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</si>
  <si>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</si>
  <si>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</si>
  <si>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</si>
  <si>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</si>
  <si>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</si>
  <si>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</si>
  <si>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</si>
  <si>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</si>
  <si>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</si>
  <si>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</si>
  <si>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</si>
  <si>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</si>
  <si>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</si>
  <si>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</si>
  <si>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</si>
  <si>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</si>
  <si>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</si>
  <si>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</si>
  <si>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</si>
  <si>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</si>
  <si>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</si>
  <si>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</si>
  <si>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</si>
  <si>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</si>
  <si>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</si>
  <si>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</si>
  <si>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</si>
  <si>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</si>
  <si>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</si>
  <si>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</si>
  <si>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</si>
  <si>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</si>
  <si>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</si>
  <si>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</si>
  <si>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</si>
  <si>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</si>
  <si>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</si>
  <si>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</si>
  <si>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</si>
  <si>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</si>
  <si>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</si>
  <si>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</si>
  <si>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</si>
  <si>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</si>
  <si>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</si>
  <si>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</si>
  <si>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</si>
  <si>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</si>
  <si>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</si>
  <si>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</si>
  <si>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</si>
  <si>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</si>
  <si>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</si>
  <si>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</si>
  <si>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</si>
  <si>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</si>
  <si>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</si>
  <si>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</si>
  <si>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</si>
  <si>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</si>
  <si>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</si>
  <si>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</si>
  <si>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</si>
  <si>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</si>
  <si>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</si>
  <si>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</si>
  <si>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</si>
  <si>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</si>
  <si>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</si>
  <si>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</si>
  <si>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</si>
  <si>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</si>
  <si>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</si>
  <si>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</si>
  <si>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</si>
  <si>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</si>
  <si>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</si>
  <si>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</si>
  <si>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</si>
  <si>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</si>
  <si>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</si>
  <si>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</si>
  <si>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</si>
  <si>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</si>
  <si>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</si>
  <si>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</si>
  <si>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</si>
  <si>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</si>
  <si>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</si>
  <si>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</si>
  <si>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</si>
  <si>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</si>
  <si>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</si>
  <si>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</si>
  <si>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</si>
  <si>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</si>
  <si>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</si>
  <si>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</si>
  <si>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</si>
  <si>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</si>
  <si>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</si>
  <si>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</si>
  <si>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</si>
  <si>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</si>
  <si>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</si>
  <si>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</si>
  <si>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</si>
  <si>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</si>
  <si>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</si>
  <si>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</si>
  <si>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</si>
  <si>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</si>
  <si>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</si>
  <si>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</si>
  <si>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</si>
  <si>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</si>
  <si>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</si>
  <si>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</si>
  <si>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</si>
  <si>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</si>
  <si>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</si>
  <si>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</si>
  <si>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</si>
  <si>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</si>
  <si>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</si>
  <si>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</si>
  <si>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</si>
  <si>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</si>
  <si>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</si>
  <si>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</si>
  <si>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</si>
  <si>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</si>
  <si>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</si>
  <si>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</si>
  <si>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</si>
  <si>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</si>
  <si>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</si>
  <si>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</si>
  <si>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</si>
  <si>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</si>
  <si>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</si>
  <si>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</si>
  <si>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</si>
  <si>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</si>
  <si>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</si>
  <si>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</si>
  <si>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</si>
  <si>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</si>
  <si>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</si>
  <si>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</si>
  <si>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</si>
  <si>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</si>
  <si>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</si>
  <si>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</si>
  <si>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</si>
  <si>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</si>
  <si>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</si>
  <si>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</si>
  <si>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</si>
  <si>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</si>
  <si>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</si>
  <si>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</si>
  <si>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</si>
  <si>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</si>
  <si>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</si>
  <si>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</si>
  <si>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</si>
  <si>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MAYO DE 2023</t>
  </si>
  <si>
    <t>ING. ARMANDO SENCION GUZMAN</t>
  </si>
  <si>
    <t>L.C. JULIA VIRGEN OJEDA</t>
  </si>
  <si>
    <t>PRESIDENTE MUNICIPAL</t>
  </si>
  <si>
    <t>ENCARGADA DE LA HACIENDA PUBLICA</t>
  </si>
  <si>
    <t>ASEJ2023-05-23-07-2023-1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</si>
</sst>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4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" x14ac:dyDescent="0.3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19211831.579999998</v>
      </c>
      <c r="AY7" s="13">
        <f>AY8+AY29+AY35+AY40+AY72+AY81+AY102</f>
        <v>25772615.73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9478442.8499999996</v>
      </c>
      <c r="AY8" s="15">
        <f>AY9+AY11+AY15+AY16+AY17+AY18+AY19+AY25+AY27</f>
        <v>13016950.560000001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23161</v>
      </c>
      <c r="AY9" s="17">
        <f>SUM(AY10)</f>
        <v>121210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23161</v>
      </c>
      <c r="AY10" s="20">
        <v>121210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9133925.2199999988</v>
      </c>
      <c r="AY11" s="17">
        <f>SUM(AY12:AY14)</f>
        <v>11710952.23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7709935.6399999997</v>
      </c>
      <c r="AY12" s="20">
        <v>7586322.9100000001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1342113.8799999999</v>
      </c>
      <c r="AY13" s="20">
        <v>4086966.3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81875.7</v>
      </c>
      <c r="AY14" s="20">
        <v>37663.019999999997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321356.62999999995</v>
      </c>
      <c r="AY19" s="17">
        <f>SUM(AY20:AY24)</f>
        <v>1175826.93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155244.51</v>
      </c>
      <c r="AY20" s="20">
        <v>1025265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120221.67</v>
      </c>
      <c r="AY22" s="20">
        <v>74217.08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27082.04</v>
      </c>
      <c r="AY23" s="20">
        <v>41697.949999999997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18808.41</v>
      </c>
      <c r="AY24" s="20">
        <v>34646.9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8961.4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8961.4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9210497.629999999</v>
      </c>
      <c r="AY40" s="15">
        <f>AY41+AY46+AY47+AY62+AY68+AY70</f>
        <v>12134696.16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779672</v>
      </c>
      <c r="AY41" s="17">
        <f>SUM(AY42:AY45)</f>
        <v>2515338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460221</v>
      </c>
      <c r="AY42" s="20">
        <v>2163991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687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310600</v>
      </c>
      <c r="AY44" s="20">
        <v>326282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8851</v>
      </c>
      <c r="AY45" s="20">
        <v>24378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7003386.5199999996</v>
      </c>
      <c r="AY47" s="17">
        <f>SUM(AY48:AY61)</f>
        <v>7262456.8700000001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494195</v>
      </c>
      <c r="AY48" s="20">
        <v>581969.68999999994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187144</v>
      </c>
      <c r="AY49" s="20">
        <v>193762.5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135317.82999999999</v>
      </c>
      <c r="AY50" s="20">
        <v>131127.42000000001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6425</v>
      </c>
      <c r="AY52" s="20">
        <v>17272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31132</v>
      </c>
      <c r="AY55" s="20">
        <v>80392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205077</v>
      </c>
      <c r="AY56" s="20">
        <v>228988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5376142.0999999996</v>
      </c>
      <c r="AY57" s="20">
        <v>5271103.3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288852</v>
      </c>
      <c r="AY58" s="20">
        <v>180035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6696</v>
      </c>
      <c r="AY59" s="20">
        <v>18467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198233.5</v>
      </c>
      <c r="AY60" s="20">
        <v>378194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74172.09</v>
      </c>
      <c r="AY61" s="20">
        <v>181145.96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1427439.11</v>
      </c>
      <c r="AY62" s="17">
        <f>SUM(AY63:AY67)</f>
        <v>2356901.29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1000399.8</v>
      </c>
      <c r="AY63" s="20">
        <v>1333373.23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36428.620000000003</v>
      </c>
      <c r="AY65" s="20">
        <v>32170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390610.69</v>
      </c>
      <c r="AY67" s="20">
        <v>991358.06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515691.1</v>
      </c>
      <c r="AY72" s="15">
        <f>AY73+AY76+AY77+AY78+AY80</f>
        <v>616944.01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515691.1</v>
      </c>
      <c r="AY73" s="17">
        <f>SUM(AY74:AY75)</f>
        <v>616944.01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21570.5</v>
      </c>
      <c r="AY74" s="20">
        <v>76711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494120.6</v>
      </c>
      <c r="AY75" s="20">
        <v>540233.01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7200</v>
      </c>
      <c r="AY81" s="15">
        <f>AY82+AY83+AY85+AY87+AY89+AY91+AY93+AY94+AY100</f>
        <v>4025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481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481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7200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7200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2194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2194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1350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1350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3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3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3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6" x14ac:dyDescent="0.3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29481302.93</v>
      </c>
      <c r="AY117" s="13">
        <f>AY118+AY149</f>
        <v>61688066.229999989</v>
      </c>
    </row>
    <row r="118" spans="1:52" x14ac:dyDescent="0.3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29481302.93</v>
      </c>
      <c r="AY118" s="15">
        <f>AY119+AY132+AY135+AY140+AY146</f>
        <v>61688066.229999989</v>
      </c>
    </row>
    <row r="119" spans="1:52" x14ac:dyDescent="0.3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18956618.41</v>
      </c>
      <c r="AY119" s="17">
        <f>SUM(AY120:AY131)</f>
        <v>41468006.089999989</v>
      </c>
    </row>
    <row r="120" spans="1:52" x14ac:dyDescent="0.3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13779799.16</v>
      </c>
      <c r="AY120" s="20">
        <v>29937770.629999999</v>
      </c>
    </row>
    <row r="121" spans="1:52" x14ac:dyDescent="0.3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2252370.66</v>
      </c>
      <c r="AY121" s="20">
        <v>4908479.87</v>
      </c>
    </row>
    <row r="122" spans="1:52" x14ac:dyDescent="0.3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768554.49</v>
      </c>
      <c r="AY122" s="20">
        <v>1651030.94</v>
      </c>
    </row>
    <row r="123" spans="1:52" x14ac:dyDescent="0.3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3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3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433946.36</v>
      </c>
      <c r="AY125" s="20">
        <v>869398.41</v>
      </c>
    </row>
    <row r="126" spans="1:52" x14ac:dyDescent="0.3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3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3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460417.07</v>
      </c>
      <c r="AY128" s="20">
        <v>927363.94</v>
      </c>
    </row>
    <row r="129" spans="1:51" x14ac:dyDescent="0.3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740250.28</v>
      </c>
      <c r="AY129" s="20">
        <v>2030289.57</v>
      </c>
    </row>
    <row r="130" spans="1:51" x14ac:dyDescent="0.3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521280.39</v>
      </c>
      <c r="AY131" s="20">
        <v>1143672.73</v>
      </c>
    </row>
    <row r="132" spans="1:51" x14ac:dyDescent="0.3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10052419.85</v>
      </c>
      <c r="AY132" s="17">
        <f>SUM(AY133:AY134)</f>
        <v>19019639.68</v>
      </c>
    </row>
    <row r="133" spans="1:51" x14ac:dyDescent="0.3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2966472.15</v>
      </c>
      <c r="AY133" s="20">
        <v>4815315.03</v>
      </c>
    </row>
    <row r="134" spans="1:51" x14ac:dyDescent="0.3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7085947.7000000002</v>
      </c>
      <c r="AY134" s="20">
        <v>14204324.65</v>
      </c>
    </row>
    <row r="135" spans="1:51" x14ac:dyDescent="0.3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249999.08</v>
      </c>
    </row>
    <row r="136" spans="1:51" x14ac:dyDescent="0.3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249999.08</v>
      </c>
    </row>
    <row r="140" spans="1:51" x14ac:dyDescent="0.3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472264.67</v>
      </c>
      <c r="AY140" s="17">
        <f>SUM(AY141:AY145)</f>
        <v>950421.38</v>
      </c>
    </row>
    <row r="141" spans="1:51" x14ac:dyDescent="0.3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12.64</v>
      </c>
      <c r="AY141" s="20">
        <v>10.039999999999999</v>
      </c>
    </row>
    <row r="142" spans="1:51" x14ac:dyDescent="0.3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57690.55</v>
      </c>
      <c r="AY142" s="20">
        <v>127006.82</v>
      </c>
    </row>
    <row r="143" spans="1:51" x14ac:dyDescent="0.3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414561.48</v>
      </c>
      <c r="AY143" s="20">
        <v>823404.52</v>
      </c>
    </row>
    <row r="144" spans="1:51" x14ac:dyDescent="0.3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48693134.509999998</v>
      </c>
      <c r="AY184" s="27">
        <f>AY7+AY117+AY161</f>
        <v>87460681.959999993</v>
      </c>
    </row>
    <row r="185" spans="1:52" ht="18" x14ac:dyDescent="0.3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26682270.510000002</v>
      </c>
      <c r="AY186" s="13">
        <f>AY187+AY222+AY287</f>
        <v>66535298.439999998</v>
      </c>
    </row>
    <row r="187" spans="1:52" x14ac:dyDescent="0.3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16544900.15</v>
      </c>
      <c r="AY187" s="15">
        <f>AY188+AY193+AY198+AY207+AY212+AY219</f>
        <v>40942795.5</v>
      </c>
    </row>
    <row r="188" spans="1:52" x14ac:dyDescent="0.3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9591536</v>
      </c>
      <c r="AY188" s="17">
        <f>SUM(AY189:AY192)</f>
        <v>22839470</v>
      </c>
    </row>
    <row r="189" spans="1:52" x14ac:dyDescent="0.3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1237597</v>
      </c>
      <c r="AY189" s="20">
        <v>2700678</v>
      </c>
    </row>
    <row r="190" spans="1:52" x14ac:dyDescent="0.3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8353939</v>
      </c>
      <c r="AY191" s="20">
        <v>20138792</v>
      </c>
    </row>
    <row r="192" spans="1:52" x14ac:dyDescent="0.3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4836997</v>
      </c>
      <c r="AY193" s="17">
        <f>SUM(AY194:AY197)</f>
        <v>8705099</v>
      </c>
    </row>
    <row r="194" spans="1:51" x14ac:dyDescent="0.3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9576</v>
      </c>
      <c r="AY194" s="20">
        <v>0</v>
      </c>
    </row>
    <row r="195" spans="1:51" x14ac:dyDescent="0.3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4827421</v>
      </c>
      <c r="AY195" s="20">
        <v>8705099</v>
      </c>
    </row>
    <row r="196" spans="1:51" x14ac:dyDescent="0.3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526624</v>
      </c>
      <c r="AY198" s="17">
        <f>SUM(AY199:AY206)</f>
        <v>5121883</v>
      </c>
    </row>
    <row r="199" spans="1:51" x14ac:dyDescent="0.3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140221</v>
      </c>
      <c r="AY200" s="20">
        <v>4446971</v>
      </c>
    </row>
    <row r="201" spans="1:51" x14ac:dyDescent="0.3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284222</v>
      </c>
      <c r="AY201" s="20">
        <v>270051</v>
      </c>
    </row>
    <row r="202" spans="1:51" x14ac:dyDescent="0.3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102181</v>
      </c>
      <c r="AY202" s="20">
        <v>404861</v>
      </c>
    </row>
    <row r="203" spans="1:51" x14ac:dyDescent="0.3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1032215.15</v>
      </c>
      <c r="AY212" s="17">
        <f>SUM(AY213:AY218)</f>
        <v>3510101.5</v>
      </c>
    </row>
    <row r="213" spans="1:51" x14ac:dyDescent="0.3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1002350.15</v>
      </c>
      <c r="AY214" s="20">
        <v>3457678.63</v>
      </c>
    </row>
    <row r="215" spans="1:51" x14ac:dyDescent="0.3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29865</v>
      </c>
      <c r="AY218" s="20">
        <v>52422.87</v>
      </c>
    </row>
    <row r="219" spans="1:51" x14ac:dyDescent="0.3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557528</v>
      </c>
      <c r="AY219" s="17">
        <v>766242</v>
      </c>
    </row>
    <row r="220" spans="1:51" x14ac:dyDescent="0.3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557528</v>
      </c>
      <c r="AY220" s="20">
        <v>766242</v>
      </c>
    </row>
    <row r="221" spans="1:51" x14ac:dyDescent="0.3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3535387.52</v>
      </c>
      <c r="AY222" s="15">
        <f>AY223+AY232+AY236+AY246+AY256+AY264+AY267+AY273+AY277</f>
        <v>7270595.4399999995</v>
      </c>
    </row>
    <row r="223" spans="1:51" x14ac:dyDescent="0.3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495839.1</v>
      </c>
      <c r="AY223" s="17">
        <f>SUM(AY224:AY231)</f>
        <v>1134369.6299999999</v>
      </c>
    </row>
    <row r="224" spans="1:51" x14ac:dyDescent="0.3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213842.3</v>
      </c>
      <c r="AY224" s="20">
        <v>437610.75</v>
      </c>
    </row>
    <row r="225" spans="1:51" x14ac:dyDescent="0.3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5428.8</v>
      </c>
      <c r="AY225" s="20">
        <v>25705.599999999999</v>
      </c>
    </row>
    <row r="226" spans="1:51" x14ac:dyDescent="0.3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34223.279999999999</v>
      </c>
      <c r="AY227" s="20">
        <v>76548.77</v>
      </c>
    </row>
    <row r="228" spans="1:51" x14ac:dyDescent="0.3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15728.9</v>
      </c>
      <c r="AY228" s="20">
        <v>110234.22</v>
      </c>
    </row>
    <row r="229" spans="1:51" x14ac:dyDescent="0.3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59283.39</v>
      </c>
      <c r="AY229" s="20">
        <v>129181.91</v>
      </c>
    </row>
    <row r="230" spans="1:51" x14ac:dyDescent="0.3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167332.43</v>
      </c>
      <c r="AY231" s="20">
        <v>355088.38</v>
      </c>
    </row>
    <row r="232" spans="1:51" x14ac:dyDescent="0.3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63540.51</v>
      </c>
      <c r="AY232" s="17">
        <f>SUM(AY233:AY235)</f>
        <v>120968.7</v>
      </c>
    </row>
    <row r="233" spans="1:51" x14ac:dyDescent="0.3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63540.51</v>
      </c>
      <c r="AY233" s="20">
        <v>120968.7</v>
      </c>
    </row>
    <row r="234" spans="1:51" x14ac:dyDescent="0.3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273544.09000000003</v>
      </c>
      <c r="AY246" s="17">
        <f>SUM(AY247:AY255)</f>
        <v>734178.22</v>
      </c>
    </row>
    <row r="247" spans="1:51" x14ac:dyDescent="0.3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3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10000</v>
      </c>
      <c r="AY250" s="20">
        <v>0</v>
      </c>
    </row>
    <row r="251" spans="1:51" x14ac:dyDescent="0.3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145611.26</v>
      </c>
      <c r="AY252" s="20">
        <v>342216.47</v>
      </c>
    </row>
    <row r="253" spans="1:51" x14ac:dyDescent="0.3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6960</v>
      </c>
    </row>
    <row r="254" spans="1:51" x14ac:dyDescent="0.3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117932.83</v>
      </c>
      <c r="AY255" s="20">
        <v>385001.75</v>
      </c>
    </row>
    <row r="256" spans="1:51" x14ac:dyDescent="0.3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247672.5</v>
      </c>
      <c r="AY256" s="17">
        <f>SUM(AY257:AY263)</f>
        <v>627359.17000000004</v>
      </c>
    </row>
    <row r="257" spans="1:51" x14ac:dyDescent="0.3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2975.21</v>
      </c>
      <c r="AY257" s="20">
        <v>0</v>
      </c>
    </row>
    <row r="258" spans="1:51" x14ac:dyDescent="0.3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8925.65</v>
      </c>
      <c r="AY258" s="20">
        <v>33805.53</v>
      </c>
    </row>
    <row r="259" spans="1:51" x14ac:dyDescent="0.3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115057.64</v>
      </c>
      <c r="AY259" s="20">
        <v>103020.91</v>
      </c>
    </row>
    <row r="260" spans="1:51" x14ac:dyDescent="0.3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250976.63</v>
      </c>
    </row>
    <row r="261" spans="1:51" x14ac:dyDescent="0.3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120714</v>
      </c>
      <c r="AY263" s="20">
        <v>239556.1</v>
      </c>
    </row>
    <row r="264" spans="1:51" x14ac:dyDescent="0.3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1715784.77</v>
      </c>
      <c r="AY264" s="17">
        <f>SUM(AY265:AY266)</f>
        <v>3678185.57</v>
      </c>
    </row>
    <row r="265" spans="1:51" x14ac:dyDescent="0.3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1715784.77</v>
      </c>
      <c r="AY265" s="20">
        <v>3678185.57</v>
      </c>
    </row>
    <row r="266" spans="1:51" x14ac:dyDescent="0.3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314697.95</v>
      </c>
      <c r="AY267" s="17">
        <f>SUM(AY268:AY272)</f>
        <v>153792.35999999999</v>
      </c>
    </row>
    <row r="268" spans="1:51" x14ac:dyDescent="0.3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303200.8</v>
      </c>
      <c r="AY268" s="20">
        <v>23181.200000000001</v>
      </c>
    </row>
    <row r="269" spans="1:51" x14ac:dyDescent="0.3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3325.15</v>
      </c>
      <c r="AY269" s="20">
        <v>53762.39</v>
      </c>
    </row>
    <row r="270" spans="1:51" x14ac:dyDescent="0.3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8172</v>
      </c>
      <c r="AY270" s="20">
        <v>73097.33</v>
      </c>
    </row>
    <row r="271" spans="1:51" x14ac:dyDescent="0.3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3751.44</v>
      </c>
    </row>
    <row r="273" spans="1:51" x14ac:dyDescent="0.3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424308.6</v>
      </c>
      <c r="AY277" s="17">
        <f>SUM(AY278:AY286)</f>
        <v>821741.78999999992</v>
      </c>
    </row>
    <row r="278" spans="1:51" x14ac:dyDescent="0.3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27238.5</v>
      </c>
      <c r="AY278" s="20">
        <v>90529.01</v>
      </c>
    </row>
    <row r="279" spans="1:51" x14ac:dyDescent="0.3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666</v>
      </c>
      <c r="AY279" s="20">
        <v>16991.099999999999</v>
      </c>
    </row>
    <row r="280" spans="1:51" x14ac:dyDescent="0.3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3011.24</v>
      </c>
      <c r="AY280" s="20">
        <v>1491.71</v>
      </c>
    </row>
    <row r="281" spans="1:51" x14ac:dyDescent="0.3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8705.7800000000007</v>
      </c>
      <c r="AY281" s="20">
        <v>40666.53</v>
      </c>
    </row>
    <row r="282" spans="1:51" x14ac:dyDescent="0.3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272010.65999999997</v>
      </c>
      <c r="AY283" s="20">
        <v>485575.55</v>
      </c>
    </row>
    <row r="284" spans="1:51" x14ac:dyDescent="0.3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112676.42</v>
      </c>
      <c r="AY285" s="20">
        <v>186487.89</v>
      </c>
    </row>
    <row r="286" spans="1:51" x14ac:dyDescent="0.3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6601982.8399999999</v>
      </c>
      <c r="AY287" s="15">
        <f>AY288+AY298+AY308+AY318+AY328+AY338+AY346+AY356+AY362</f>
        <v>18321907.5</v>
      </c>
    </row>
    <row r="288" spans="1:51" x14ac:dyDescent="0.3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3515950</v>
      </c>
      <c r="AY288" s="17">
        <v>8104915.5499999998</v>
      </c>
    </row>
    <row r="289" spans="1:51" x14ac:dyDescent="0.3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3434520</v>
      </c>
      <c r="AY289" s="20">
        <v>7899743.5499999998</v>
      </c>
    </row>
    <row r="290" spans="1:51" x14ac:dyDescent="0.3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252</v>
      </c>
    </row>
    <row r="292" spans="1:51" x14ac:dyDescent="0.3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40030</v>
      </c>
      <c r="AY292" s="20">
        <v>93180</v>
      </c>
    </row>
    <row r="293" spans="1:51" x14ac:dyDescent="0.3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41400</v>
      </c>
      <c r="AY295" s="20">
        <v>111460</v>
      </c>
    </row>
    <row r="296" spans="1:51" x14ac:dyDescent="0.3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280</v>
      </c>
    </row>
    <row r="297" spans="1:51" x14ac:dyDescent="0.3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711429.24</v>
      </c>
      <c r="AY298" s="17">
        <f>SUM(AY299:AY307)</f>
        <v>1990859.3299999998</v>
      </c>
    </row>
    <row r="299" spans="1:51" x14ac:dyDescent="0.3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29190.15</v>
      </c>
      <c r="AY300" s="20">
        <v>81929.89</v>
      </c>
    </row>
    <row r="301" spans="1:51" x14ac:dyDescent="0.3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28474.76</v>
      </c>
      <c r="AY301" s="20">
        <v>566961.07999999996</v>
      </c>
    </row>
    <row r="302" spans="1:51" x14ac:dyDescent="0.3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609791</v>
      </c>
      <c r="AY303" s="20">
        <v>1320344.2</v>
      </c>
    </row>
    <row r="304" spans="1:51" x14ac:dyDescent="0.3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43973.33</v>
      </c>
      <c r="AY304" s="20">
        <v>17604.16</v>
      </c>
    </row>
    <row r="305" spans="1:51" x14ac:dyDescent="0.3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4020</v>
      </c>
    </row>
    <row r="308" spans="1:51" x14ac:dyDescent="0.3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819982.39</v>
      </c>
      <c r="AY308" s="17">
        <f>SUM(AY309:AY317)</f>
        <v>1615116.03</v>
      </c>
    </row>
    <row r="309" spans="1:51" x14ac:dyDescent="0.3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557668.4</v>
      </c>
      <c r="AY309" s="20">
        <v>1133967.75</v>
      </c>
    </row>
    <row r="310" spans="1:51" x14ac:dyDescent="0.3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11600</v>
      </c>
      <c r="AY310" s="20">
        <v>0</v>
      </c>
    </row>
    <row r="311" spans="1:51" x14ac:dyDescent="0.3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139353.99</v>
      </c>
      <c r="AY311" s="20">
        <v>147068.28</v>
      </c>
    </row>
    <row r="312" spans="1:51" x14ac:dyDescent="0.3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111360</v>
      </c>
      <c r="AY312" s="20">
        <v>334080</v>
      </c>
    </row>
    <row r="313" spans="1:51" x14ac:dyDescent="0.3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357396.62</v>
      </c>
      <c r="AY318" s="17">
        <f>SUM(AY319:AY327)</f>
        <v>405313.31</v>
      </c>
    </row>
    <row r="319" spans="1:51" x14ac:dyDescent="0.3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11153.26</v>
      </c>
      <c r="AY319" s="20">
        <v>32763.75</v>
      </c>
    </row>
    <row r="320" spans="1:51" x14ac:dyDescent="0.3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14871.78</v>
      </c>
      <c r="AY322" s="20">
        <v>126006.48</v>
      </c>
    </row>
    <row r="323" spans="1:51" x14ac:dyDescent="0.3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305271.58</v>
      </c>
      <c r="AY323" s="20">
        <v>224112.03</v>
      </c>
    </row>
    <row r="324" spans="1:51" x14ac:dyDescent="0.3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26100</v>
      </c>
      <c r="AY325" s="20">
        <v>22431.05</v>
      </c>
    </row>
    <row r="326" spans="1:51" x14ac:dyDescent="0.3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548156.21000000008</v>
      </c>
      <c r="AY328" s="17">
        <f>SUM(AY329:AY337)</f>
        <v>1996427.27</v>
      </c>
    </row>
    <row r="329" spans="1:51" x14ac:dyDescent="0.3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202438.06</v>
      </c>
      <c r="AY329" s="20">
        <v>986700.03</v>
      </c>
    </row>
    <row r="330" spans="1:51" x14ac:dyDescent="0.3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1972</v>
      </c>
      <c r="AY330" s="20">
        <v>10227.23</v>
      </c>
    </row>
    <row r="331" spans="1:51" x14ac:dyDescent="0.3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18804.7</v>
      </c>
      <c r="AY331" s="20">
        <v>28489.33</v>
      </c>
    </row>
    <row r="332" spans="1:51" x14ac:dyDescent="0.3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230889.31</v>
      </c>
      <c r="AY333" s="20">
        <v>810584.99</v>
      </c>
    </row>
    <row r="334" spans="1:51" x14ac:dyDescent="0.3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90276.34</v>
      </c>
      <c r="AY335" s="20">
        <v>153059.69</v>
      </c>
    </row>
    <row r="336" spans="1:51" x14ac:dyDescent="0.3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3775.8</v>
      </c>
      <c r="AY336" s="20">
        <v>7366</v>
      </c>
    </row>
    <row r="337" spans="1:51" x14ac:dyDescent="0.3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3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900</v>
      </c>
    </row>
    <row r="339" spans="1:51" x14ac:dyDescent="0.3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900</v>
      </c>
    </row>
    <row r="340" spans="1:51" x14ac:dyDescent="0.3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61879.66</v>
      </c>
      <c r="AY346" s="17">
        <f>SUM(AY347:AY355)</f>
        <v>49891.16</v>
      </c>
    </row>
    <row r="347" spans="1:51" x14ac:dyDescent="0.3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3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55288.4</v>
      </c>
      <c r="AY351" s="20">
        <v>49891.16</v>
      </c>
    </row>
    <row r="352" spans="1:51" x14ac:dyDescent="0.3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6591.26</v>
      </c>
      <c r="AY352" s="20">
        <v>0</v>
      </c>
    </row>
    <row r="353" spans="1:51" x14ac:dyDescent="0.3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305091.7</v>
      </c>
      <c r="AY356" s="17">
        <f>SUM(AY357:AY361)</f>
        <v>3606277.75</v>
      </c>
    </row>
    <row r="357" spans="1:51" x14ac:dyDescent="0.3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305091.7</v>
      </c>
      <c r="AY358" s="20">
        <v>3606277.75</v>
      </c>
    </row>
    <row r="359" spans="1:51" x14ac:dyDescent="0.3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282097.02</v>
      </c>
      <c r="AY362" s="17">
        <f>SUM(AY363:AY371)</f>
        <v>552207.1</v>
      </c>
    </row>
    <row r="363" spans="1:51" x14ac:dyDescent="0.3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42224</v>
      </c>
      <c r="AY363" s="20">
        <v>0</v>
      </c>
    </row>
    <row r="364" spans="1:51" x14ac:dyDescent="0.3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239873.02</v>
      </c>
      <c r="AY364" s="20">
        <v>552207.1</v>
      </c>
    </row>
    <row r="365" spans="1:51" x14ac:dyDescent="0.3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3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3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3444441.24</v>
      </c>
      <c r="AY372" s="13">
        <f>AY373+AY385+AY391+AY403+AY416+AY423+AY433+AY436+AY447</f>
        <v>5429623.0199999996</v>
      </c>
    </row>
    <row r="373" spans="1:51" x14ac:dyDescent="0.3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176547.99</v>
      </c>
      <c r="AY385" s="15">
        <f>AY386+AY390</f>
        <v>469217.93</v>
      </c>
    </row>
    <row r="386" spans="1:51" x14ac:dyDescent="0.3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176547.99</v>
      </c>
      <c r="AY390" s="17">
        <v>469217.93</v>
      </c>
    </row>
    <row r="391" spans="1:51" x14ac:dyDescent="0.3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3267893.25</v>
      </c>
      <c r="AY403" s="15">
        <f>AY404+AY406+AY408+AY414</f>
        <v>4960405.09</v>
      </c>
    </row>
    <row r="404" spans="1:51" x14ac:dyDescent="0.3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21300</v>
      </c>
      <c r="AY404" s="17">
        <f>SUM(AY405)</f>
        <v>162050</v>
      </c>
    </row>
    <row r="405" spans="1:51" x14ac:dyDescent="0.3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21300</v>
      </c>
      <c r="AY405" s="20">
        <v>162050</v>
      </c>
    </row>
    <row r="406" spans="1:51" x14ac:dyDescent="0.3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3246593.25</v>
      </c>
      <c r="AY408" s="17">
        <f>SUM(AY409:AY413)</f>
        <v>4798355.09</v>
      </c>
    </row>
    <row r="409" spans="1:51" x14ac:dyDescent="0.3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2207127</v>
      </c>
      <c r="AY409" s="20">
        <v>2120297.0499999998</v>
      </c>
    </row>
    <row r="410" spans="1:51" x14ac:dyDescent="0.3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1039466.25</v>
      </c>
      <c r="AY411" s="20">
        <v>2678058.04</v>
      </c>
    </row>
    <row r="412" spans="1:51" x14ac:dyDescent="0.3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3803.56</v>
      </c>
      <c r="AY477" s="13">
        <f>AY478+AY489+AY494+AY499+AY502</f>
        <v>178365.27</v>
      </c>
    </row>
    <row r="478" spans="1:51" x14ac:dyDescent="0.3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3803.56</v>
      </c>
      <c r="AY478" s="15">
        <f>AY479+AY483</f>
        <v>178365.27</v>
      </c>
    </row>
    <row r="479" spans="1:51" x14ac:dyDescent="0.3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3803.56</v>
      </c>
      <c r="AY479" s="17">
        <f>SUM(AY480:AY482)</f>
        <v>178365.27</v>
      </c>
    </row>
    <row r="480" spans="1:51" x14ac:dyDescent="0.3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3803.56</v>
      </c>
      <c r="AY480" s="20">
        <v>178365.27</v>
      </c>
    </row>
    <row r="481" spans="1:51" x14ac:dyDescent="0.3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3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3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3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3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3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3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3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3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3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6" x14ac:dyDescent="0.3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3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3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3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30130515.309999999</v>
      </c>
      <c r="AY539" s="30">
        <f>AY186+AY372+AY453+AY477+AY507+AY536</f>
        <v>72143286.729999989</v>
      </c>
    </row>
    <row r="540" spans="1:51" ht="16.5" customHeight="1" thickBot="1" x14ac:dyDescent="0.4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18562619.199999999</v>
      </c>
      <c r="AY540" s="31">
        <f>AY184-AY539</f>
        <v>15317395.230000004</v>
      </c>
    </row>
    <row r="541" spans="1:51" ht="15" thickTop="1" x14ac:dyDescent="0.3"/>
    <row r="542" spans="1:51" ht="18" x14ac:dyDescent="0.35">
      <c r="B542" s="34" t="s">
        <v>1047</v>
      </c>
    </row>
    <row r="543" spans="1:51" x14ac:dyDescent="0.3">
      <c r="B543" s="1"/>
    </row>
    <row r="544" spans="1:51" x14ac:dyDescent="0.3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3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3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3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3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3"/>
    <row r="553" spans="2:51" hidden="1" x14ac:dyDescent="0.3"/>
    <row r="554" spans="2:51" hidden="1" x14ac:dyDescent="0.3"/>
    <row r="555" spans="2:51" hidden="1" x14ac:dyDescent="0.3"/>
    <row r="556" spans="2:51" hidden="1" x14ac:dyDescent="0.3"/>
    <row r="557" spans="2:51" x14ac:dyDescent="0.3"/>
    <row r="558" spans="2:51" x14ac:dyDescent="0.3"/>
    <row r="559" spans="2:51" x14ac:dyDescent="0.3"/>
    <row r="560" spans="2:51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</sheetData>
  <sheetProtection algorithmName="SHA-512" hashValue="N0a+htzd6UyweajVUrFx7dS3yXKM2n5e8vr0BxxrJnr/BZXI6MI4rLzpLkx7uitnSBFenvnefQojU+l4QlCPig==" saltValue="BPQgEa+SQfxC1igKVwi7oQ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2023-01-26T20:58:39Z</dcterms:created>
  <dcterms:modified xsi:type="dcterms:W3CDTF">2023-07-24T03:52:40Z</dcterms:modified>
</cp:coreProperties>
</file>