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MNizqRGIqlhUJJNfSK38uxtN2YADRjVmZRU1AQ8WD7HK4CLLYFiRw5/ad18bHBPIwky2+w6RJLrcoP3C80g2NQ==" workbookSaltValue="x3xBUkyXRfte3uaEBJtoOg==" workbookSpinCount="100000" lockStructure="1"/>
  <bookViews>
    <workbookView xWindow="0" yWindow="0" windowWidth="28800" windowHeight="12336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5" i="1" s="1"/>
  <c r="AX36" i="1"/>
  <c r="AY36" i="1"/>
  <c r="AY29" i="1"/>
  <c r="AX29" i="1"/>
  <c r="AY27" i="1"/>
  <c r="AX27" i="1"/>
  <c r="AY25" i="1"/>
  <c r="AX25" i="1"/>
  <c r="AY11" i="1"/>
  <c r="AX11" i="1"/>
  <c r="AY9" i="1"/>
  <c r="AX9" i="1"/>
  <c r="AX494" i="1" l="1"/>
  <c r="AX436" i="1"/>
  <c r="AY423" i="1"/>
  <c r="AX416" i="1"/>
  <c r="AY40" i="1"/>
  <c r="AY102" i="1"/>
  <c r="AY149" i="1"/>
  <c r="AY403" i="1"/>
  <c r="AY198" i="1"/>
  <c r="AX94" i="1"/>
  <c r="AX81" i="1" s="1"/>
  <c r="AX198" i="1"/>
  <c r="AY277" i="1"/>
  <c r="AY222" i="1" s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Y471" i="1"/>
  <c r="AX483" i="1"/>
  <c r="AX489" i="1"/>
  <c r="AX149" i="1"/>
  <c r="AX338" i="1"/>
  <c r="AY386" i="1"/>
  <c r="AY385" i="1" s="1"/>
  <c r="AX424" i="1"/>
  <c r="AY455" i="1"/>
  <c r="AX479" i="1"/>
  <c r="AX62" i="1"/>
  <c r="AX188" i="1"/>
  <c r="AX256" i="1"/>
  <c r="AX328" i="1"/>
  <c r="AX362" i="1"/>
  <c r="AX408" i="1"/>
  <c r="AX403" i="1" s="1"/>
  <c r="AX448" i="1"/>
  <c r="AX447" i="1" s="1"/>
  <c r="AX520" i="1"/>
  <c r="AY530" i="1"/>
  <c r="AY507" i="1" s="1"/>
  <c r="AY119" i="1"/>
  <c r="AY118" i="1" s="1"/>
  <c r="AX19" i="1"/>
  <c r="AX8" i="1" s="1"/>
  <c r="AY73" i="1"/>
  <c r="AY72" i="1" s="1"/>
  <c r="AX502" i="1"/>
  <c r="AX161" i="1"/>
  <c r="AY19" i="1"/>
  <c r="AY8" i="1" s="1"/>
  <c r="AX41" i="1"/>
  <c r="AX146" i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Y328" i="1"/>
  <c r="AY374" i="1"/>
  <c r="AY373" i="1" s="1"/>
  <c r="AY448" i="1"/>
  <c r="AY447" i="1" s="1"/>
  <c r="AX508" i="1"/>
  <c r="AX102" i="1"/>
  <c r="AY489" i="1"/>
  <c r="AX72" i="1"/>
  <c r="AY416" i="1"/>
  <c r="AY391" i="1"/>
  <c r="AY436" i="1"/>
  <c r="AX507" i="1" l="1"/>
  <c r="AY477" i="1"/>
  <c r="AX453" i="1"/>
  <c r="AY454" i="1"/>
  <c r="AY453" i="1" s="1"/>
  <c r="AY287" i="1"/>
  <c r="AX287" i="1"/>
  <c r="AY187" i="1"/>
  <c r="AX187" i="1"/>
  <c r="AY161" i="1"/>
  <c r="AX118" i="1"/>
  <c r="AX117" i="1" s="1"/>
  <c r="AY117" i="1"/>
  <c r="AX40" i="1"/>
  <c r="AX7" i="1" s="1"/>
  <c r="AX478" i="1"/>
  <c r="AX477" i="1" s="1"/>
  <c r="AY372" i="1"/>
  <c r="AX222" i="1"/>
  <c r="AX423" i="1"/>
  <c r="AX372" i="1" s="1"/>
  <c r="AY7" i="1"/>
  <c r="AY186" i="1" l="1"/>
  <c r="AY543" i="1" s="1"/>
  <c r="AX186" i="1"/>
  <c r="AX543" i="1" s="1"/>
  <c r="AX184" i="1"/>
  <c r="AY184" i="1"/>
  <c r="AY544" i="1" l="1"/>
  <c r="AX544" i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<sst xmlns="http://schemas.openxmlformats.org/spreadsheetml/2006/main" count="1086" uniqueCount="1067">
  <si>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</si>
  <si>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</si>
  <si>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</si>
  <si>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</si>
  <si>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</si>
  <si>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</si>
  <si>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</si>
  <si>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</si>
  <si>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</si>
  <si>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</si>
  <si>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</si>
  <si>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</si>
  <si>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</si>
  <si>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</si>
  <si>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</si>
  <si>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</si>
  <si>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</si>
  <si>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</si>
  <si>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</si>
  <si>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</si>
  <si>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</si>
  <si>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</si>
  <si>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</si>
  <si>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</si>
  <si>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</si>
  <si>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</si>
  <si>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</si>
  <si>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</si>
  <si>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</si>
  <si>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</si>
  <si>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</si>
  <si>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</si>
  <si>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</si>
  <si>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</si>
  <si>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</si>
  <si>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</si>
  <si>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</si>
  <si>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</si>
  <si>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</si>
  <si>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</si>
  <si>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</si>
  <si>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</si>
  <si>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</si>
  <si>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</si>
  <si>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</si>
  <si>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</si>
  <si>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</si>
  <si>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</si>
  <si>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</si>
  <si>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</si>
  <si>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</si>
  <si>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</si>
  <si>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</si>
  <si>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</si>
  <si>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</si>
  <si>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</si>
  <si>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</si>
  <si>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</si>
  <si>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</si>
  <si>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</si>
  <si>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</si>
  <si>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</si>
  <si>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</si>
  <si>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</si>
  <si>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</si>
  <si>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</si>
  <si>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</si>
  <si>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</si>
  <si>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</si>
  <si>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</si>
  <si>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</si>
  <si>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</si>
  <si>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</si>
  <si>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</si>
  <si>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</si>
  <si>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</si>
  <si>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</si>
  <si>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</si>
  <si>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</si>
  <si>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</si>
  <si>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</si>
  <si>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</si>
  <si>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</si>
  <si>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</si>
  <si>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</si>
  <si>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</si>
  <si>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</si>
  <si>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</si>
  <si>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</si>
  <si>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</si>
  <si>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</si>
  <si>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</si>
  <si>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</si>
  <si>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</si>
  <si>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</si>
  <si>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</si>
  <si>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</si>
  <si>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</si>
  <si>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</si>
  <si>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</si>
  <si>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</si>
  <si>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</si>
  <si>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</si>
  <si>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</si>
  <si>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</si>
  <si>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</si>
  <si>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</si>
  <si>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</si>
  <si>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</si>
  <si>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</si>
  <si>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</si>
  <si>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</si>
  <si>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</si>
  <si>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</si>
  <si>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</si>
  <si>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</si>
  <si>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</si>
  <si>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</si>
  <si>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</si>
  <si>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</si>
  <si>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</si>
  <si>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</si>
  <si>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</si>
  <si>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</si>
  <si>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</si>
  <si>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</si>
  <si>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</si>
  <si>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</si>
  <si>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</si>
  <si>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</si>
  <si>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</si>
  <si>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</si>
  <si>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</si>
  <si>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</si>
  <si>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</si>
  <si>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</si>
  <si>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</si>
  <si>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</si>
  <si>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</si>
  <si>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</si>
  <si>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</si>
  <si>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</si>
  <si>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</si>
  <si>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</si>
  <si>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</si>
  <si>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</si>
  <si>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</si>
  <si>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</si>
  <si>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</si>
  <si>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</si>
  <si>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</si>
  <si>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</si>
  <si>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</si>
  <si>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</si>
  <si>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</si>
  <si>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</si>
  <si>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</si>
  <si>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</si>
  <si>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</si>
  <si>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</si>
  <si>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</si>
  <si>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</si>
  <si>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</si>
  <si>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</si>
  <si>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</si>
  <si>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</si>
  <si>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</si>
  <si>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</si>
  <si>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</si>
  <si>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</si>
  <si>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</si>
  <si>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</si>
  <si>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</si>
  <si>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</si>
  <si>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</si>
  <si>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</si>
  <si>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</si>
  <si>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</si>
  <si>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</si>
  <si>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</si>
  <si>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</si>
  <si>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</si>
  <si>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</si>
  <si>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</si>
  <si>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</si>
  <si>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</si>
  <si>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</si>
  <si>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</si>
  <si>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</si>
  <si>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</si>
  <si>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</si>
  <si>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</si>
  <si>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</si>
  <si>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</si>
  <si>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</si>
  <si>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</si>
  <si>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</si>
  <si>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</si>
  <si>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</si>
  <si>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</si>
  <si>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</si>
  <si>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</si>
  <si>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</si>
  <si>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</si>
  <si>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</si>
  <si>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</si>
  <si>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</si>
  <si>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</si>
  <si>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</si>
  <si>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</si>
  <si>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</si>
  <si>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</si>
  <si>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</si>
  <si>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</si>
  <si>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</si>
  <si>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</si>
  <si>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</si>
  <si>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</si>
  <si>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</si>
  <si>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</si>
  <si>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</si>
  <si>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</si>
  <si>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</si>
  <si>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</si>
  <si>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</si>
  <si>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</si>
  <si>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</si>
  <si>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</si>
  <si>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</si>
  <si>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</si>
  <si>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</si>
  <si>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</si>
  <si>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</si>
  <si>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</si>
  <si>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</si>
  <si>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</si>
  <si>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</si>
  <si>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</si>
  <si>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</si>
  <si>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</si>
  <si>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</si>
  <si>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</si>
  <si>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</si>
  <si>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</si>
  <si>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</si>
  <si>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</si>
  <si>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</si>
  <si>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</si>
  <si>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</si>
  <si>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</si>
  <si>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</si>
  <si>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</si>
  <si>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</si>
  <si>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</si>
  <si>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</si>
  <si>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</si>
  <si>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</si>
  <si>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</si>
  <si>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</si>
  <si>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</si>
  <si>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</si>
  <si>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</si>
  <si>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</si>
  <si>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</si>
  <si>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</si>
  <si>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</si>
  <si>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</si>
  <si>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</si>
  <si>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</si>
  <si>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</si>
  <si>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</si>
  <si>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</si>
  <si>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</si>
  <si>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</si>
  <si>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</si>
  <si>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</si>
  <si>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</si>
  <si>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</si>
  <si>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</si>
  <si>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</si>
  <si>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</si>
  <si>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</si>
  <si>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</si>
  <si>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</si>
  <si>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</si>
  <si>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</si>
  <si>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</si>
  <si>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</si>
  <si>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</si>
  <si>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</si>
  <si>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</si>
  <si>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</si>
  <si>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</si>
  <si>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</si>
  <si>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</si>
  <si>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</si>
  <si>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</si>
  <si>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</si>
  <si>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</si>
  <si>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</si>
  <si>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</si>
  <si>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</si>
  <si>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</si>
  <si>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</si>
  <si>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</si>
  <si>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</si>
  <si>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</si>
  <si>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</si>
  <si>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</si>
  <si>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</si>
  <si>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</si>
  <si>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</si>
  <si>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</si>
  <si>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</si>
  <si>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</si>
  <si>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</si>
  <si>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</si>
  <si>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</si>
  <si>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</si>
  <si>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</si>
  <si>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</si>
  <si>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</si>
  <si>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</si>
  <si>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</si>
  <si>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</si>
  <si>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</si>
  <si>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</si>
  <si>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</si>
  <si>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</si>
  <si>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</si>
  <si>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</si>
  <si>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</si>
  <si>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</si>
  <si>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</si>
  <si>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</si>
  <si>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</si>
  <si>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</si>
  <si>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</si>
  <si>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</si>
  <si>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</si>
  <si>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</si>
  <si>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</si>
  <si>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</si>
  <si>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</si>
  <si>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</si>
  <si>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</si>
  <si>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</si>
  <si>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</si>
  <si>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</si>
  <si>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</si>
  <si>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</si>
  <si>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</si>
  <si>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</si>
  <si>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</si>
  <si>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</si>
  <si>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</si>
  <si>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</si>
  <si>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</si>
  <si>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</si>
  <si>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</si>
  <si>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</si>
  <si>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</si>
  <si>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</si>
  <si>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</si>
  <si>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</si>
  <si>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</si>
  <si>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</si>
  <si>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</si>
  <si>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</si>
  <si>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</si>
  <si>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</si>
  <si>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</si>
  <si>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</si>
  <si>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</si>
  <si>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</si>
  <si>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</si>
  <si>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</si>
  <si>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</si>
  <si>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</si>
  <si>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</si>
  <si>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</si>
  <si>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</si>
  <si>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</si>
  <si>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</si>
  <si>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</si>
  <si>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</si>
  <si>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</si>
  <si>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</si>
  <si>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</si>
  <si>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</si>
  <si>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</si>
  <si>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</si>
  <si>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</si>
  <si>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</si>
  <si>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</si>
  <si>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</si>
  <si>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</si>
  <si>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</si>
  <si>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</si>
  <si>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</si>
  <si>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</si>
  <si>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</si>
  <si>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</si>
  <si>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</si>
  <si>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</si>
  <si>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</si>
  <si>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</si>
  <si>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</si>
  <si>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</si>
  <si>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</si>
  <si>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</si>
  <si>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</si>
  <si>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</si>
  <si>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</si>
  <si>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</si>
  <si>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</si>
  <si>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</si>
  <si>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</si>
  <si>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</si>
  <si>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</si>
  <si>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</si>
  <si>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</si>
  <si>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</si>
  <si>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</si>
  <si>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</si>
  <si>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</si>
  <si>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</si>
  <si>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</si>
  <si>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</si>
  <si>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</si>
  <si>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</si>
  <si>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</si>
  <si>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</si>
  <si>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</si>
  <si>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</si>
  <si>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</si>
  <si>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</si>
  <si>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</si>
  <si>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</si>
  <si>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</si>
  <si>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</si>
  <si>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</si>
  <si>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</si>
  <si>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</si>
  <si>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</si>
  <si>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</si>
  <si>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</si>
  <si>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</si>
  <si>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</si>
  <si>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</si>
  <si>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</si>
  <si>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</si>
  <si>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</si>
  <si>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</si>
  <si>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</si>
  <si>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</si>
  <si>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</si>
  <si>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</si>
  <si>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</si>
  <si>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</si>
  <si>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</si>
  <si>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</si>
  <si>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</si>
  <si>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</si>
  <si>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</si>
  <si>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</si>
  <si>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</si>
  <si>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</si>
  <si>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</si>
  <si>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</si>
  <si>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</si>
  <si>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</si>
  <si>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</si>
  <si>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</si>
  <si>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</si>
  <si>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</si>
  <si>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</si>
  <si>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</si>
  <si>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</si>
  <si>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</si>
  <si>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</si>
  <si>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</si>
  <si>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</si>
  <si>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</si>
  <si>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</si>
  <si>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</si>
  <si>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</si>
  <si>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</si>
  <si>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</si>
  <si>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</si>
  <si>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</si>
  <si>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</si>
  <si>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</si>
  <si>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</si>
  <si>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</si>
  <si>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</si>
  <si>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</si>
  <si>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</si>
  <si>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</si>
  <si>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</si>
  <si>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</si>
  <si>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</si>
  <si>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</si>
  <si>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</si>
  <si>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</si>
  <si>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</si>
  <si>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</si>
  <si>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</si>
  <si>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</si>
  <si>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</si>
  <si>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</si>
  <si>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</si>
  <si>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</si>
  <si>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</si>
  <si>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</si>
  <si>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</si>
  <si>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</si>
  <si>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</si>
  <si>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</si>
  <si>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</si>
  <si>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</si>
  <si>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</si>
  <si>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</si>
  <si>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</si>
  <si>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</si>
  <si>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</si>
  <si>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</si>
  <si>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</si>
  <si>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</si>
  <si>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</si>
  <si>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</si>
  <si>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</si>
  <si>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</si>
  <si>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</si>
  <si>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</si>
  <si>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</si>
  <si>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</si>
  <si>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</si>
  <si>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</si>
  <si>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</si>
  <si>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</si>
  <si>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</si>
  <si>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</si>
  <si>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</si>
  <si>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</si>
  <si>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</si>
  <si>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</si>
  <si>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</si>
  <si>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</si>
  <si>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</si>
  <si>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</si>
  <si>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</si>
  <si>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</si>
  <si>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</si>
  <si>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</si>
  <si>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</si>
  <si>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</si>
  <si>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</si>
  <si>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</si>
  <si>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</si>
  <si>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</si>
  <si>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</si>
  <si>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</si>
  <si>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</si>
  <si>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</si>
  <si>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</si>
  <si>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</si>
  <si>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</si>
  <si>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</si>
  <si>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</si>
  <si>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</si>
  <si>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</si>
  <si>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</si>
  <si>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</si>
  <si>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</si>
  <si>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</si>
  <si>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</si>
  <si>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</si>
  <si>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</si>
  <si>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</si>
  <si>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</si>
  <si>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</si>
  <si>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</si>
  <si>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</si>
  <si>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</si>
  <si>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</si>
  <si>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</si>
  <si>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</si>
  <si>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</si>
  <si>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</si>
  <si>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</si>
  <si>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</si>
  <si>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</si>
  <si>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</si>
  <si>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</si>
  <si>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</si>
  <si>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</si>
  <si>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</si>
  <si>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</si>
  <si>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</si>
  <si>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</si>
  <si>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</si>
  <si>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</si>
  <si>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</si>
  <si>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</si>
  <si>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</si>
  <si>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</si>
  <si>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</si>
  <si>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</si>
  <si>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</si>
  <si>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</si>
  <si>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</si>
  <si>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</si>
  <si>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</si>
  <si>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</si>
  <si>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</si>
  <si>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</si>
  <si>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</si>
  <si>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</si>
  <si>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</si>
  <si>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</si>
  <si>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</si>
  <si>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</si>
  <si>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</si>
  <si>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</si>
  <si>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</si>
  <si>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</si>
  <si>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</si>
  <si>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</si>
  <si>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</si>
  <si>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</si>
  <si>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</si>
  <si>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</si>
  <si>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</si>
  <si>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</si>
  <si>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</si>
  <si>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</si>
  <si>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</si>
  <si>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</si>
  <si>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</si>
  <si>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</si>
  <si>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</si>
  <si>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</si>
  <si>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</si>
  <si>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</si>
  <si>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</si>
  <si>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</si>
  <si>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</si>
  <si>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</si>
  <si>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</si>
  <si>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</si>
  <si>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</si>
  <si>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</si>
  <si>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</si>
  <si>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</si>
  <si>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</si>
  <si>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</si>
  <si>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</si>
  <si>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</si>
  <si>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</si>
  <si>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</si>
  <si>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</si>
  <si>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</si>
  <si>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</si>
  <si>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</si>
  <si>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</si>
  <si>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</si>
  <si>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</si>
  <si>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</si>
  <si>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</si>
  <si>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</si>
  <si>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</si>
  <si>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</si>
  <si>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</si>
  <si>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</si>
  <si>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</si>
  <si>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</si>
  <si>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</si>
  <si>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</si>
  <si>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</si>
  <si>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</si>
  <si>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</si>
  <si>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</si>
  <si>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</si>
  <si>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</si>
  <si>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</si>
  <si>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</si>
  <si>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</si>
  <si>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</si>
  <si>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</si>
  <si>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</si>
  <si>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</si>
  <si>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</si>
  <si>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</si>
  <si>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</si>
  <si>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</si>
  <si>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</si>
  <si>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</si>
  <si>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</si>
  <si>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</si>
  <si>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</si>
  <si>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</si>
  <si>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</si>
  <si>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</si>
  <si>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</si>
  <si>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</si>
  <si>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</si>
  <si>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</si>
  <si>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</si>
  <si>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</si>
  <si>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</si>
  <si>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</si>
  <si>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</si>
  <si>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</si>
  <si>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</si>
  <si>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</si>
  <si>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</si>
  <si>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</si>
  <si>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</si>
  <si>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</si>
  <si>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</si>
  <si>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</si>
  <si>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</si>
  <si>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</si>
  <si>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</si>
  <si>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</si>
  <si>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</si>
  <si>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</si>
  <si>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</si>
  <si>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</si>
  <si>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</si>
  <si>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</si>
  <si>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</si>
  <si>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</si>
  <si>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</si>
  <si>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</si>
  <si>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</si>
  <si>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</si>
  <si>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</si>
  <si>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</si>
  <si>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</si>
  <si>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</si>
  <si>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</si>
  <si>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</si>
  <si>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</si>
  <si>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</si>
  <si>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</si>
  <si>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</si>
  <si>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</si>
  <si>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</si>
  <si>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</si>
  <si>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</si>
  <si>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</si>
  <si>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</si>
  <si>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</si>
  <si>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</si>
  <si>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</si>
  <si>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</si>
  <si>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</si>
  <si>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</si>
  <si>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</si>
  <si>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</si>
  <si>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</si>
  <si>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</si>
  <si>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</si>
  <si>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</si>
  <si>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</si>
  <si>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</si>
  <si>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</si>
  <si>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</si>
  <si>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</si>
  <si>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</si>
  <si>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</si>
  <si>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</si>
  <si>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</si>
  <si>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</si>
  <si>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</si>
  <si>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</si>
  <si>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</si>
  <si>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</si>
  <si>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</si>
  <si>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</si>
  <si>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</si>
  <si>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</si>
  <si>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</si>
  <si>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</si>
  <si>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</si>
  <si>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</si>
  <si>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</si>
  <si>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</si>
  <si>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</si>
  <si>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</si>
  <si>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</si>
  <si>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</si>
  <si>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</si>
  <si>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</si>
  <si>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</si>
  <si>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</si>
  <si>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</si>
  <si>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</si>
  <si>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</si>
  <si>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</si>
  <si>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</si>
  <si>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</si>
  <si>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</si>
  <si>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</si>
  <si>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</si>
  <si>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</si>
  <si>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</si>
  <si>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</si>
  <si>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</si>
  <si>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</si>
  <si>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</si>
  <si>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</si>
  <si>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</si>
  <si>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</si>
  <si>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</si>
  <si>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</si>
  <si>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</si>
  <si>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</si>
  <si>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</si>
  <si>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</si>
  <si>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</si>
  <si>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</si>
  <si>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</si>
  <si>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</si>
  <si>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</si>
  <si>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</si>
  <si>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</si>
  <si>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</si>
  <si>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</si>
  <si>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</si>
  <si>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</si>
  <si>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</si>
  <si>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</si>
  <si>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</si>
  <si>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</si>
  <si>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</si>
  <si>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</si>
  <si>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</si>
  <si>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</si>
  <si>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</si>
  <si>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</si>
  <si>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</si>
  <si>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</si>
  <si>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</si>
  <si>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</si>
  <si>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</si>
  <si>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</si>
  <si>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</si>
  <si>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</si>
  <si>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</si>
  <si>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</si>
  <si>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</si>
  <si>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</si>
  <si>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</si>
  <si>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</si>
  <si>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</si>
  <si>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</si>
  <si>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</si>
  <si>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</si>
  <si>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</si>
  <si>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</si>
  <si>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</si>
  <si>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</si>
  <si>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</si>
  <si>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</si>
  <si>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</si>
  <si>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</si>
  <si>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</si>
  <si>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</si>
  <si>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</si>
  <si>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</si>
  <si>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</si>
  <si>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</si>
  <si>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</si>
  <si>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</si>
  <si>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</si>
  <si>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</si>
  <si>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</si>
  <si>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</si>
  <si>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</si>
  <si>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</si>
  <si>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</si>
  <si>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</si>
  <si>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</si>
  <si>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</si>
  <si>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</si>
  <si>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</si>
  <si>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</si>
  <si>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</si>
  <si>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</si>
  <si>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</si>
  <si>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</si>
  <si>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</si>
  <si>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</si>
  <si>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</si>
  <si>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</si>
  <si>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</si>
  <si>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</si>
  <si>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</si>
  <si>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</si>
  <si>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</si>
  <si>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</si>
  <si>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</si>
  <si>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</si>
  <si>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</si>
  <si>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</si>
  <si>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</si>
  <si>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</si>
  <si>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</si>
  <si>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</si>
  <si>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</si>
  <si>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</si>
  <si>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</si>
  <si>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</si>
  <si>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</si>
  <si>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</si>
  <si>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</si>
  <si>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</si>
  <si>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</si>
  <si>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</si>
  <si>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</si>
  <si>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</si>
  <si>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</si>
  <si>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</si>
  <si>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</si>
  <si>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</si>
  <si>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</si>
  <si>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</si>
  <si>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</si>
  <si>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</si>
  <si>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</si>
  <si>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</si>
  <si>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</si>
  <si>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</si>
  <si>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</si>
  <si>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</si>
  <si>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</si>
  <si>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</si>
  <si>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</si>
  <si>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</si>
  <si>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</si>
  <si>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</si>
  <si>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</si>
  <si>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</si>
  <si>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</si>
  <si>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</si>
  <si>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</si>
  <si>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</si>
  <si>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</si>
  <si>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</si>
  <si>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</si>
  <si>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</si>
  <si>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</si>
  <si>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</si>
  <si>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</si>
  <si>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</si>
  <si>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</si>
  <si>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</si>
  <si>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</si>
  <si>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</si>
  <si>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</si>
  <si>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</si>
  <si>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</si>
  <si>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</si>
  <si>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</si>
  <si>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</si>
  <si>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</si>
  <si>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</si>
  <si>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</si>
  <si>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</si>
  <si>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</si>
  <si>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</si>
  <si>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</si>
  <si>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</si>
  <si>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</si>
  <si>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</si>
  <si>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</si>
  <si>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</si>
  <si>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</si>
  <si>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</si>
  <si>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</si>
  <si>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</si>
  <si>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</si>
  <si>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</si>
  <si>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</si>
  <si>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</si>
  <si>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</si>
  <si>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</si>
  <si>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</si>
  <si>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</si>
  <si>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</si>
  <si>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</si>
  <si>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</si>
  <si>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</si>
  <si>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</si>
  <si>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</si>
  <si>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</si>
  <si>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</si>
  <si>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</si>
  <si>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</si>
  <si>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</si>
  <si>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</si>
  <si>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</si>
  <si>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</si>
  <si>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</si>
  <si>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</si>
  <si>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</si>
  <si>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</si>
  <si>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</si>
  <si>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</si>
  <si>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</si>
  <si>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</si>
  <si>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</si>
  <si>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</si>
  <si>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</si>
  <si>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</si>
  <si>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</si>
  <si>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</si>
  <si>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</si>
  <si>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</si>
  <si>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</si>
  <si>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</si>
  <si>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</si>
  <si>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</si>
  <si>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</si>
  <si>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</si>
  <si>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</si>
  <si>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</si>
  <si>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</si>
  <si>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</si>
  <si>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</si>
  <si>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</si>
  <si>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</si>
  <si>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</si>
  <si>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</si>
  <si>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</si>
  <si>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</si>
  <si>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</si>
  <si>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</si>
  <si>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</si>
  <si>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</si>
  <si>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</si>
  <si>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</si>
  <si>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</si>
  <si>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</si>
  <si>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</si>
  <si>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</si>
  <si>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</si>
  <si>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</si>
  <si>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</si>
  <si>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</si>
  <si>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</si>
  <si>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</si>
  <si>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</si>
  <si>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</si>
  <si>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</si>
  <si>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</si>
  <si>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</si>
  <si>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VILLA CORONA</t>
  </si>
  <si>
    <t>DEL 1 AL 31 DE AGOSTO DE 2022</t>
  </si>
  <si>
    <t>ING. ARMANDO SENCION GUZMAN</t>
  </si>
  <si>
    <t>L.C. JULIA VIRGEN OJEDA</t>
  </si>
  <si>
    <t>PRESIDENTE MUNICIPAL</t>
  </si>
  <si>
    <t>ENCARGADA DE LA HACIENDA MUNICIPAL</t>
  </si>
  <si>
    <t>ASEJ2022-08-06-01-2023-1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</si>
</sst>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/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4.4" zeroHeight="1" x14ac:dyDescent="0.3"/>
  <cols>
    <col min="1" max="1" width="9.6640625" style="1" bestFit="1" customWidth="1"/>
    <col min="2" max="49" width="2.88671875" style="32" customWidth="1"/>
    <col min="50" max="50" width="22.88671875" style="32" customWidth="1"/>
    <col min="51" max="51" width="22.88671875" style="33" customWidth="1"/>
    <col min="52" max="52" width="0.5546875" style="1" customWidth="1"/>
    <col min="53" max="16384" width="11.44140625" style="1" hidden="1"/>
  </cols>
  <sheetData>
    <row r="1" spans="1:51" ht="23.4" x14ac:dyDescent="0.45">
      <c r="A1" s="41"/>
      <c r="B1" s="54" t="s">
        <v>1060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1" ht="21" x14ac:dyDescent="0.4">
      <c r="A2" s="42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</row>
    <row r="3" spans="1:51" ht="18" x14ac:dyDescent="0.35">
      <c r="A3" s="43"/>
      <c r="B3" s="44" t="s">
        <v>1061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4">
      <c r="A5" s="3" t="s">
        <v>1</v>
      </c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" t="s">
        <v>3</v>
      </c>
      <c r="AY5" s="4" t="s">
        <v>4</v>
      </c>
    </row>
    <row r="6" spans="1:51" ht="18" x14ac:dyDescent="0.3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6" x14ac:dyDescent="0.3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20939426.07</v>
      </c>
      <c r="AY7" s="13">
        <f>AY8+AY29+AY35+AY40+AY72+AY81+AY102+AY114</f>
        <v>26198587.300000001</v>
      </c>
    </row>
    <row r="8" spans="1:51" x14ac:dyDescent="0.3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11237101.48</v>
      </c>
      <c r="AY8" s="15">
        <f>AY9+AY11+AY15+AY16+AY17+AY18+AY19+AY25+AY27</f>
        <v>11510362.359999999</v>
      </c>
    </row>
    <row r="9" spans="1:51" x14ac:dyDescent="0.3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49410</v>
      </c>
      <c r="AY9" s="17">
        <f>SUM(AY10)</f>
        <v>99085</v>
      </c>
    </row>
    <row r="10" spans="1:51" x14ac:dyDescent="0.3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49410</v>
      </c>
      <c r="AY10" s="20">
        <v>99085</v>
      </c>
    </row>
    <row r="11" spans="1:51" x14ac:dyDescent="0.3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10136862.130000001</v>
      </c>
      <c r="AY11" s="17">
        <f>SUM(AY12:AY14)</f>
        <v>10038085.949999999</v>
      </c>
    </row>
    <row r="12" spans="1:51" x14ac:dyDescent="0.3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7076047.9800000004</v>
      </c>
      <c r="AY12" s="20">
        <v>6597492.25</v>
      </c>
    </row>
    <row r="13" spans="1:51" x14ac:dyDescent="0.3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3039267.73</v>
      </c>
      <c r="AY13" s="20">
        <v>3418164.42</v>
      </c>
    </row>
    <row r="14" spans="1:51" x14ac:dyDescent="0.3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21546.42</v>
      </c>
      <c r="AY14" s="20">
        <v>22429.279999999999</v>
      </c>
    </row>
    <row r="15" spans="1:51" x14ac:dyDescent="0.3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3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3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3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3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1041867.9499999998</v>
      </c>
      <c r="AY19" s="17">
        <f>SUM(AY20:AY24)</f>
        <v>1370314.74</v>
      </c>
    </row>
    <row r="20" spans="1:51" x14ac:dyDescent="0.3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966798.95</v>
      </c>
      <c r="AY20" s="20">
        <v>1352903.07</v>
      </c>
    </row>
    <row r="21" spans="1:51" x14ac:dyDescent="0.3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3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29686.36</v>
      </c>
      <c r="AY22" s="20">
        <v>7806.46</v>
      </c>
    </row>
    <row r="23" spans="1:51" x14ac:dyDescent="0.3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18452.07</v>
      </c>
      <c r="AY23" s="20">
        <v>1178.23</v>
      </c>
    </row>
    <row r="24" spans="1:51" x14ac:dyDescent="0.3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26930.57</v>
      </c>
      <c r="AY24" s="20">
        <v>8426.98</v>
      </c>
    </row>
    <row r="25" spans="1:51" x14ac:dyDescent="0.3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3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3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8961.4</v>
      </c>
      <c r="AY27" s="17">
        <f>SUM(AY28)</f>
        <v>2876.67</v>
      </c>
    </row>
    <row r="28" spans="1:51" x14ac:dyDescent="0.3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8961.4</v>
      </c>
      <c r="AY28" s="20">
        <v>2876.67</v>
      </c>
    </row>
    <row r="29" spans="1:51" x14ac:dyDescent="0.3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3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3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3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3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3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3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3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3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3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3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3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9234607.2599999998</v>
      </c>
      <c r="AY40" s="15">
        <f>AY41+AY46+AY47+AY62+AY68+AY70</f>
        <v>13852896.790000001</v>
      </c>
    </row>
    <row r="41" spans="1:51" x14ac:dyDescent="0.3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787785</v>
      </c>
      <c r="AY41" s="17">
        <f>SUM(AY42:AY45)</f>
        <v>1992434.5</v>
      </c>
    </row>
    <row r="42" spans="1:51" x14ac:dyDescent="0.3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475757</v>
      </c>
      <c r="AY42" s="20">
        <v>528551.5</v>
      </c>
    </row>
    <row r="43" spans="1:51" x14ac:dyDescent="0.3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6240</v>
      </c>
    </row>
    <row r="44" spans="1:51" x14ac:dyDescent="0.3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291345</v>
      </c>
      <c r="AY44" s="20">
        <v>1429518</v>
      </c>
    </row>
    <row r="45" spans="1:51" x14ac:dyDescent="0.3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20683</v>
      </c>
      <c r="AY45" s="20">
        <v>28125</v>
      </c>
    </row>
    <row r="46" spans="1:51" x14ac:dyDescent="0.3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3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6560841.5999999996</v>
      </c>
      <c r="AY47" s="17">
        <f>SUM(AY48:AY61)</f>
        <v>8633667.4800000004</v>
      </c>
    </row>
    <row r="48" spans="1:51" x14ac:dyDescent="0.3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520597.69</v>
      </c>
      <c r="AY48" s="20">
        <v>545680</v>
      </c>
    </row>
    <row r="49" spans="1:51" x14ac:dyDescent="0.3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169456.5</v>
      </c>
      <c r="AY49" s="20">
        <v>154912</v>
      </c>
    </row>
    <row r="50" spans="1:51" x14ac:dyDescent="0.3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85812.14</v>
      </c>
      <c r="AY50" s="20">
        <v>1345189.97</v>
      </c>
    </row>
    <row r="51" spans="1:51" x14ac:dyDescent="0.3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3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11890</v>
      </c>
      <c r="AY52" s="20">
        <v>17214</v>
      </c>
    </row>
    <row r="53" spans="1:51" x14ac:dyDescent="0.3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3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3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54763</v>
      </c>
      <c r="AY55" s="20">
        <v>80890.5</v>
      </c>
    </row>
    <row r="56" spans="1:51" x14ac:dyDescent="0.3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214168</v>
      </c>
      <c r="AY56" s="20">
        <v>192616.13</v>
      </c>
    </row>
    <row r="57" spans="1:51" x14ac:dyDescent="0.3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4950757.3</v>
      </c>
      <c r="AY57" s="20">
        <v>4701801.1100000003</v>
      </c>
    </row>
    <row r="58" spans="1:51" x14ac:dyDescent="0.3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138714</v>
      </c>
      <c r="AY58" s="20">
        <v>365798</v>
      </c>
    </row>
    <row r="59" spans="1:51" x14ac:dyDescent="0.3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11068</v>
      </c>
      <c r="AY59" s="20">
        <v>29372</v>
      </c>
    </row>
    <row r="60" spans="1:51" x14ac:dyDescent="0.3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269086</v>
      </c>
      <c r="AY60" s="20">
        <v>381539</v>
      </c>
    </row>
    <row r="61" spans="1:51" x14ac:dyDescent="0.3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134528.97</v>
      </c>
      <c r="AY61" s="20">
        <v>818654.77</v>
      </c>
    </row>
    <row r="62" spans="1:51" x14ac:dyDescent="0.3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1885980.6600000001</v>
      </c>
      <c r="AY62" s="17">
        <f>SUM(AY63:AY67)</f>
        <v>3226794.81</v>
      </c>
    </row>
    <row r="63" spans="1:51" x14ac:dyDescent="0.3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1161753.1000000001</v>
      </c>
      <c r="AY63" s="20">
        <v>1441510.09</v>
      </c>
    </row>
    <row r="64" spans="1:51" x14ac:dyDescent="0.3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3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12965.5</v>
      </c>
      <c r="AY65" s="20">
        <v>3460</v>
      </c>
    </row>
    <row r="66" spans="1:51" x14ac:dyDescent="0.3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3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711262.06</v>
      </c>
      <c r="AY67" s="20">
        <v>1781824.72</v>
      </c>
    </row>
    <row r="68" spans="1:51" x14ac:dyDescent="0.3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3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3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3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3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463786.33</v>
      </c>
      <c r="AY72" s="15">
        <f>AY73+AY76+AY77+AY78+AY80</f>
        <v>814520.55</v>
      </c>
    </row>
    <row r="73" spans="1:51" x14ac:dyDescent="0.3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463786.33</v>
      </c>
      <c r="AY73" s="17">
        <f>SUM(AY74:AY75)</f>
        <v>814520.55</v>
      </c>
    </row>
    <row r="74" spans="1:51" x14ac:dyDescent="0.3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53865</v>
      </c>
      <c r="AY74" s="20">
        <v>134157</v>
      </c>
    </row>
    <row r="75" spans="1:51" x14ac:dyDescent="0.3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409921.33</v>
      </c>
      <c r="AY75" s="20">
        <v>680363.55</v>
      </c>
    </row>
    <row r="76" spans="1:51" x14ac:dyDescent="0.3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3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3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3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3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3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3931</v>
      </c>
      <c r="AY81" s="15">
        <f>AY82+AY83+AY85+AY87+AY89+AY91+AY93+AY94+AY100</f>
        <v>20807.599999999999</v>
      </c>
    </row>
    <row r="82" spans="1:51" x14ac:dyDescent="0.3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3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481</v>
      </c>
      <c r="AY83" s="17">
        <f>SUM(AY84)</f>
        <v>20307.599999999999</v>
      </c>
    </row>
    <row r="84" spans="1:51" x14ac:dyDescent="0.3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481</v>
      </c>
      <c r="AY84" s="20">
        <v>20307.599999999999</v>
      </c>
    </row>
    <row r="85" spans="1:51" x14ac:dyDescent="0.3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3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3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3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3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3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3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3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3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3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2100</v>
      </c>
      <c r="AY94" s="17">
        <f>SUM(AY95:AY99)</f>
        <v>500</v>
      </c>
    </row>
    <row r="95" spans="1:51" x14ac:dyDescent="0.3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3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3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3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3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2100</v>
      </c>
      <c r="AY99" s="20">
        <v>500</v>
      </c>
    </row>
    <row r="100" spans="1:51" x14ac:dyDescent="0.3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1350</v>
      </c>
      <c r="AY100" s="17">
        <f>SUM(AY101)</f>
        <v>0</v>
      </c>
    </row>
    <row r="101" spans="1:51" x14ac:dyDescent="0.3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1350</v>
      </c>
      <c r="AY101" s="20">
        <v>0</v>
      </c>
    </row>
    <row r="102" spans="1:51" x14ac:dyDescent="0.3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3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3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3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3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3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3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3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3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3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3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3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3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3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3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6" x14ac:dyDescent="0.3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42869721.420000002</v>
      </c>
      <c r="AY117" s="13">
        <f>AY118+AY149</f>
        <v>62575465.170000002</v>
      </c>
    </row>
    <row r="118" spans="1:51" x14ac:dyDescent="0.3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42869721.420000002</v>
      </c>
      <c r="AY118" s="15">
        <f>AY119+AY132+AY135+AY140+AY146</f>
        <v>62575465.170000002</v>
      </c>
    </row>
    <row r="119" spans="1:51" x14ac:dyDescent="0.3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28741140.91</v>
      </c>
      <c r="AY119" s="17">
        <f>SUM(AY120:AY131)</f>
        <v>38490757.660000004</v>
      </c>
    </row>
    <row r="120" spans="1:51" x14ac:dyDescent="0.3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21102366.559999999</v>
      </c>
      <c r="AY120" s="20">
        <v>25998875.850000001</v>
      </c>
    </row>
    <row r="121" spans="1:51" x14ac:dyDescent="0.3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3440273.86</v>
      </c>
      <c r="AY121" s="20">
        <v>5356251.79</v>
      </c>
    </row>
    <row r="122" spans="1:51" x14ac:dyDescent="0.3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1159080.08</v>
      </c>
      <c r="AY122" s="20">
        <v>1427380.56</v>
      </c>
    </row>
    <row r="123" spans="1:51" x14ac:dyDescent="0.3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3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3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548638.39</v>
      </c>
      <c r="AY125" s="20">
        <v>759320.62</v>
      </c>
    </row>
    <row r="126" spans="1:51" x14ac:dyDescent="0.3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3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3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555942.74</v>
      </c>
      <c r="AY128" s="20">
        <v>877478.49</v>
      </c>
    </row>
    <row r="129" spans="1:51" x14ac:dyDescent="0.3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1292368.01</v>
      </c>
      <c r="AY129" s="20">
        <v>3482752.75</v>
      </c>
    </row>
    <row r="130" spans="1:51" x14ac:dyDescent="0.3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3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642471.27</v>
      </c>
      <c r="AY131" s="20">
        <v>588697.59999999998</v>
      </c>
    </row>
    <row r="132" spans="1:51" x14ac:dyDescent="0.3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13314797.24</v>
      </c>
      <c r="AY132" s="17">
        <f>SUM(AY133:AY134)</f>
        <v>15933313.5</v>
      </c>
    </row>
    <row r="133" spans="1:51" x14ac:dyDescent="0.3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3852250.23</v>
      </c>
      <c r="AY133" s="20">
        <v>4294164.6100000003</v>
      </c>
    </row>
    <row r="134" spans="1:51" x14ac:dyDescent="0.3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9462547.0099999998</v>
      </c>
      <c r="AY134" s="20">
        <v>11639148.890000001</v>
      </c>
    </row>
    <row r="135" spans="1:51" x14ac:dyDescent="0.3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200000</v>
      </c>
      <c r="AY135" s="17">
        <f>SUM(AY136:AY139)</f>
        <v>7404129.1100000003</v>
      </c>
    </row>
    <row r="136" spans="1:51" x14ac:dyDescent="0.3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3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3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3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200000</v>
      </c>
      <c r="AY139" s="20">
        <v>7404129.1100000003</v>
      </c>
    </row>
    <row r="140" spans="1:51" x14ac:dyDescent="0.3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613783.27</v>
      </c>
      <c r="AY140" s="17">
        <f>SUM(AY141:AY145)</f>
        <v>747264.89999999991</v>
      </c>
    </row>
    <row r="141" spans="1:51" x14ac:dyDescent="0.3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8.34</v>
      </c>
      <c r="AY141" s="20">
        <v>460.83</v>
      </c>
    </row>
    <row r="142" spans="1:51" x14ac:dyDescent="0.3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84730.14</v>
      </c>
      <c r="AY142" s="20">
        <v>160177.13</v>
      </c>
    </row>
    <row r="143" spans="1:51" x14ac:dyDescent="0.3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529044.79</v>
      </c>
      <c r="AY143" s="20">
        <v>586626.93999999994</v>
      </c>
    </row>
    <row r="144" spans="1:51" x14ac:dyDescent="0.3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3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3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3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3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3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3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3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3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3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3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3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3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3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3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3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3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6" x14ac:dyDescent="0.3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3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3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3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3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3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3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3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3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3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3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3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3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3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3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3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3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3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3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3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3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3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3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6" x14ac:dyDescent="0.3">
      <c r="A184" s="18"/>
      <c r="B184" s="49" t="s">
        <v>345</v>
      </c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27">
        <f>AX7+AX117+AX161</f>
        <v>63809147.490000002</v>
      </c>
      <c r="AY184" s="27">
        <f>AY7+AY117+AY161</f>
        <v>88774052.469999999</v>
      </c>
    </row>
    <row r="185" spans="1:52" ht="18" x14ac:dyDescent="0.3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6" x14ac:dyDescent="0.3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38392117.579999998</v>
      </c>
      <c r="AY186" s="13">
        <f>AY187+AY222+AY287</f>
        <v>57085839.979999997</v>
      </c>
    </row>
    <row r="187" spans="1:52" x14ac:dyDescent="0.3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24194536.899999999</v>
      </c>
      <c r="AY187" s="15">
        <f>AY188+AY193+AY198+AY207+AY212+AY219</f>
        <v>35050805.649999999</v>
      </c>
    </row>
    <row r="188" spans="1:52" x14ac:dyDescent="0.3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15538821</v>
      </c>
      <c r="AY188" s="17">
        <f>SUM(AY189:AY192)</f>
        <v>20911248</v>
      </c>
    </row>
    <row r="189" spans="1:52" x14ac:dyDescent="0.3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1763182</v>
      </c>
      <c r="AY189" s="20">
        <v>2597338</v>
      </c>
    </row>
    <row r="190" spans="1:52" x14ac:dyDescent="0.3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3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13775639</v>
      </c>
      <c r="AY191" s="20">
        <v>18313910</v>
      </c>
    </row>
    <row r="192" spans="1:52" x14ac:dyDescent="0.3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3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5309102</v>
      </c>
      <c r="AY193" s="17">
        <f>SUM(AY194:AY197)</f>
        <v>7528148.3300000001</v>
      </c>
    </row>
    <row r="194" spans="1:51" x14ac:dyDescent="0.3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6000</v>
      </c>
    </row>
    <row r="195" spans="1:51" x14ac:dyDescent="0.3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5309102</v>
      </c>
      <c r="AY195" s="20">
        <v>7522148.3300000001</v>
      </c>
    </row>
    <row r="196" spans="1:51" x14ac:dyDescent="0.3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3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3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517774</v>
      </c>
      <c r="AY198" s="17">
        <f>SUM(AY199:AY206)</f>
        <v>3705204.16</v>
      </c>
    </row>
    <row r="199" spans="1:51" x14ac:dyDescent="0.3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3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104159</v>
      </c>
      <c r="AY200" s="20">
        <v>3121640.66</v>
      </c>
    </row>
    <row r="201" spans="1:51" x14ac:dyDescent="0.3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138247</v>
      </c>
      <c r="AY201" s="20">
        <v>353600.5</v>
      </c>
    </row>
    <row r="202" spans="1:51" x14ac:dyDescent="0.3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275368</v>
      </c>
      <c r="AY202" s="20">
        <v>229963</v>
      </c>
    </row>
    <row r="203" spans="1:51" x14ac:dyDescent="0.3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3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3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3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3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3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3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3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3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3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2426260.9</v>
      </c>
      <c r="AY212" s="17">
        <f>SUM(AY213:AY218)</f>
        <v>2011191.16</v>
      </c>
    </row>
    <row r="213" spans="1:51" x14ac:dyDescent="0.3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3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2422771.9</v>
      </c>
      <c r="AY214" s="20">
        <v>1988864.96</v>
      </c>
    </row>
    <row r="215" spans="1:51" x14ac:dyDescent="0.3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3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3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3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3489</v>
      </c>
      <c r="AY218" s="20">
        <v>22326.2</v>
      </c>
    </row>
    <row r="219" spans="1:51" x14ac:dyDescent="0.3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402579</v>
      </c>
      <c r="AY219" s="17">
        <v>895014</v>
      </c>
    </row>
    <row r="220" spans="1:51" x14ac:dyDescent="0.3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402579</v>
      </c>
      <c r="AY220" s="20">
        <v>895014</v>
      </c>
    </row>
    <row r="221" spans="1:51" x14ac:dyDescent="0.3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3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4661350.17</v>
      </c>
      <c r="AY222" s="15">
        <f>AY223+AY232+AY236+AY246+AY256+AY264+AY267+AY273+AY277</f>
        <v>8231383.9700000007</v>
      </c>
    </row>
    <row r="223" spans="1:51" x14ac:dyDescent="0.3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762838.2</v>
      </c>
      <c r="AY223" s="17">
        <f>SUM(AY224:AY231)</f>
        <v>839043.04999999993</v>
      </c>
    </row>
    <row r="224" spans="1:51" x14ac:dyDescent="0.3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303742.67</v>
      </c>
      <c r="AY224" s="20">
        <v>363541.92</v>
      </c>
    </row>
    <row r="225" spans="1:51" x14ac:dyDescent="0.3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14685.6</v>
      </c>
      <c r="AY225" s="20">
        <v>20727.599999999999</v>
      </c>
    </row>
    <row r="226" spans="1:51" x14ac:dyDescent="0.3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3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57421.77</v>
      </c>
      <c r="AY227" s="20">
        <v>76553.53</v>
      </c>
    </row>
    <row r="228" spans="1:51" x14ac:dyDescent="0.3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54838.42</v>
      </c>
      <c r="AY228" s="20">
        <v>130030.24</v>
      </c>
    </row>
    <row r="229" spans="1:51" x14ac:dyDescent="0.3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65157.52</v>
      </c>
      <c r="AY229" s="20">
        <v>87027.12</v>
      </c>
    </row>
    <row r="230" spans="1:51" x14ac:dyDescent="0.3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3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266992.21999999997</v>
      </c>
      <c r="AY231" s="20">
        <v>161162.64000000001</v>
      </c>
    </row>
    <row r="232" spans="1:51" x14ac:dyDescent="0.3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83957.52</v>
      </c>
      <c r="AY232" s="17">
        <f>SUM(AY233:AY235)</f>
        <v>110601.86</v>
      </c>
    </row>
    <row r="233" spans="1:51" x14ac:dyDescent="0.3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83957.52</v>
      </c>
      <c r="AY233" s="20">
        <v>110601.86</v>
      </c>
    </row>
    <row r="234" spans="1:51" x14ac:dyDescent="0.3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3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3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3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3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3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3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3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3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3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3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3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3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354254.94</v>
      </c>
      <c r="AY246" s="17">
        <f>SUM(AY247:AY255)</f>
        <v>1460236.24</v>
      </c>
    </row>
    <row r="247" spans="1:51" x14ac:dyDescent="0.3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19311</v>
      </c>
    </row>
    <row r="248" spans="1:51" x14ac:dyDescent="0.3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0</v>
      </c>
      <c r="AY248" s="20">
        <v>0</v>
      </c>
    </row>
    <row r="249" spans="1:51" x14ac:dyDescent="0.3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3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0</v>
      </c>
      <c r="AY250" s="20">
        <v>8338.9699999999993</v>
      </c>
    </row>
    <row r="251" spans="1:51" x14ac:dyDescent="0.3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3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206311.52</v>
      </c>
      <c r="AY252" s="20">
        <v>764703.63</v>
      </c>
    </row>
    <row r="253" spans="1:51" x14ac:dyDescent="0.3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0</v>
      </c>
      <c r="AY253" s="20">
        <v>3000</v>
      </c>
    </row>
    <row r="254" spans="1:51" x14ac:dyDescent="0.3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 x14ac:dyDescent="0.3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147943.42000000001</v>
      </c>
      <c r="AY255" s="20">
        <v>664882.64</v>
      </c>
    </row>
    <row r="256" spans="1:51" x14ac:dyDescent="0.3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476440.07</v>
      </c>
      <c r="AY256" s="17">
        <f>SUM(AY257:AY263)</f>
        <v>680866.8</v>
      </c>
    </row>
    <row r="257" spans="1:51" x14ac:dyDescent="0.3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0</v>
      </c>
      <c r="AY257" s="20">
        <v>0</v>
      </c>
    </row>
    <row r="258" spans="1:51" x14ac:dyDescent="0.3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24329.84</v>
      </c>
      <c r="AY258" s="20">
        <v>39536.83</v>
      </c>
    </row>
    <row r="259" spans="1:51" x14ac:dyDescent="0.3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78396.639999999999</v>
      </c>
      <c r="AY259" s="20">
        <v>118907.28</v>
      </c>
    </row>
    <row r="260" spans="1:51" x14ac:dyDescent="0.3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227438.89</v>
      </c>
      <c r="AY260" s="20">
        <v>121017.4</v>
      </c>
    </row>
    <row r="261" spans="1:51" x14ac:dyDescent="0.3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3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3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146274.70000000001</v>
      </c>
      <c r="AY263" s="20">
        <v>401405.29</v>
      </c>
    </row>
    <row r="264" spans="1:51" x14ac:dyDescent="0.3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2352459.3199999998</v>
      </c>
      <c r="AY264" s="17">
        <f>SUM(AY265:AY266)</f>
        <v>4037228.74</v>
      </c>
    </row>
    <row r="265" spans="1:51" x14ac:dyDescent="0.3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2352459.3199999998</v>
      </c>
      <c r="AY265" s="20">
        <v>4037228.74</v>
      </c>
    </row>
    <row r="266" spans="1:51" x14ac:dyDescent="0.3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3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125909.38</v>
      </c>
      <c r="AY267" s="17">
        <f>SUM(AY268:AY272)</f>
        <v>294702.79000000004</v>
      </c>
    </row>
    <row r="268" spans="1:51" x14ac:dyDescent="0.3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16720</v>
      </c>
      <c r="AY268" s="20">
        <v>202975.89</v>
      </c>
    </row>
    <row r="269" spans="1:51" x14ac:dyDescent="0.3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42270.21</v>
      </c>
      <c r="AY269" s="20">
        <v>41859.949999999997</v>
      </c>
    </row>
    <row r="270" spans="1:51" x14ac:dyDescent="0.3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63167.73</v>
      </c>
      <c r="AY270" s="20">
        <v>41781.75</v>
      </c>
    </row>
    <row r="271" spans="1:51" x14ac:dyDescent="0.3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3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3751.44</v>
      </c>
      <c r="AY272" s="20">
        <v>8085.2</v>
      </c>
    </row>
    <row r="273" spans="1:51" x14ac:dyDescent="0.3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3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3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3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3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505490.74</v>
      </c>
      <c r="AY277" s="17">
        <f>SUM(AY278:AY286)</f>
        <v>808704.49</v>
      </c>
    </row>
    <row r="278" spans="1:51" x14ac:dyDescent="0.3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59107.99</v>
      </c>
      <c r="AY278" s="20">
        <v>103541.33</v>
      </c>
    </row>
    <row r="279" spans="1:51" x14ac:dyDescent="0.3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7456.7</v>
      </c>
      <c r="AY279" s="20">
        <v>34332.57</v>
      </c>
    </row>
    <row r="280" spans="1:51" x14ac:dyDescent="0.3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1491.71</v>
      </c>
      <c r="AY280" s="20">
        <v>0</v>
      </c>
    </row>
    <row r="281" spans="1:51" x14ac:dyDescent="0.3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31709.77</v>
      </c>
      <c r="AY281" s="20">
        <v>34832.19</v>
      </c>
    </row>
    <row r="282" spans="1:51" x14ac:dyDescent="0.3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3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311184.98</v>
      </c>
      <c r="AY283" s="20">
        <v>469265.53</v>
      </c>
    </row>
    <row r="284" spans="1:51" x14ac:dyDescent="0.3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3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94539.59</v>
      </c>
      <c r="AY285" s="20">
        <v>166732.87</v>
      </c>
    </row>
    <row r="286" spans="1:51" x14ac:dyDescent="0.3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3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9536230.5099999998</v>
      </c>
      <c r="AY287" s="15">
        <f>AY288+AY298+AY308+AY318+AY328+AY338+AY346+AY356+AY362</f>
        <v>13803650.359999998</v>
      </c>
    </row>
    <row r="288" spans="1:51" x14ac:dyDescent="0.3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5558781.5499999998</v>
      </c>
      <c r="AY288" s="17">
        <v>8472630.6899999995</v>
      </c>
    </row>
    <row r="289" spans="1:51" x14ac:dyDescent="0.3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5410329.5499999998</v>
      </c>
      <c r="AY289" s="20">
        <v>8284413.0800000001</v>
      </c>
    </row>
    <row r="290" spans="1:51" x14ac:dyDescent="0.3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0</v>
      </c>
    </row>
    <row r="291" spans="1:51" x14ac:dyDescent="0.3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252</v>
      </c>
      <c r="AY291" s="20">
        <v>0</v>
      </c>
    </row>
    <row r="292" spans="1:51" x14ac:dyDescent="0.3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62140</v>
      </c>
      <c r="AY292" s="20">
        <v>78289.11</v>
      </c>
    </row>
    <row r="293" spans="1:51" x14ac:dyDescent="0.3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3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3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86060</v>
      </c>
      <c r="AY295" s="20">
        <v>107835</v>
      </c>
    </row>
    <row r="296" spans="1:51" x14ac:dyDescent="0.3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2093.5</v>
      </c>
    </row>
    <row r="297" spans="1:51" x14ac:dyDescent="0.3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3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1007838.93</v>
      </c>
      <c r="AY298" s="17">
        <f>SUM(AY299:AY307)</f>
        <v>286671.05</v>
      </c>
    </row>
    <row r="299" spans="1:51" x14ac:dyDescent="0.3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3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57881.75</v>
      </c>
      <c r="AY300" s="20">
        <v>0</v>
      </c>
    </row>
    <row r="301" spans="1:51" x14ac:dyDescent="0.3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79909.62</v>
      </c>
      <c r="AY301" s="20">
        <v>121983.05</v>
      </c>
    </row>
    <row r="302" spans="1:51" x14ac:dyDescent="0.3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3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848423.4</v>
      </c>
      <c r="AY303" s="20">
        <v>115128</v>
      </c>
    </row>
    <row r="304" spans="1:51" x14ac:dyDescent="0.3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17604.16</v>
      </c>
      <c r="AY304" s="20">
        <v>48860</v>
      </c>
    </row>
    <row r="305" spans="1:51" x14ac:dyDescent="0.3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3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3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4020</v>
      </c>
      <c r="AY307" s="20">
        <v>700</v>
      </c>
    </row>
    <row r="308" spans="1:51" x14ac:dyDescent="0.3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846370.22</v>
      </c>
      <c r="AY308" s="17">
        <f>SUM(AY309:AY317)</f>
        <v>975537.85</v>
      </c>
    </row>
    <row r="309" spans="1:51" x14ac:dyDescent="0.3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591412.66</v>
      </c>
      <c r="AY309" s="20">
        <v>959324.85</v>
      </c>
    </row>
    <row r="310" spans="1:51" x14ac:dyDescent="0.3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3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69357.56</v>
      </c>
      <c r="AY311" s="20">
        <v>0</v>
      </c>
    </row>
    <row r="312" spans="1:51" x14ac:dyDescent="0.3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185600</v>
      </c>
      <c r="AY312" s="20">
        <v>16213</v>
      </c>
    </row>
    <row r="313" spans="1:51" x14ac:dyDescent="0.3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3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3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3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3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3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294831.75</v>
      </c>
      <c r="AY318" s="17">
        <f>SUM(AY319:AY327)</f>
        <v>611245.54</v>
      </c>
    </row>
    <row r="319" spans="1:51" x14ac:dyDescent="0.3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21300.54</v>
      </c>
      <c r="AY319" s="20">
        <v>17862.39</v>
      </c>
    </row>
    <row r="320" spans="1:51" x14ac:dyDescent="0.3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3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3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98919.18</v>
      </c>
      <c r="AY322" s="20">
        <v>553623.15</v>
      </c>
    </row>
    <row r="323" spans="1:51" x14ac:dyDescent="0.3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174612.03</v>
      </c>
      <c r="AY323" s="20">
        <v>0</v>
      </c>
    </row>
    <row r="324" spans="1:51" x14ac:dyDescent="0.3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3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0</v>
      </c>
      <c r="AY325" s="20">
        <v>39760</v>
      </c>
    </row>
    <row r="326" spans="1:51" x14ac:dyDescent="0.3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3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3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1235083.43</v>
      </c>
      <c r="AY328" s="17">
        <f>SUM(AY329:AY337)</f>
        <v>2858474.0599999996</v>
      </c>
    </row>
    <row r="329" spans="1:51" x14ac:dyDescent="0.3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580152.01</v>
      </c>
      <c r="AY329" s="20">
        <v>1628172.07</v>
      </c>
    </row>
    <row r="330" spans="1:51" x14ac:dyDescent="0.3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7252</v>
      </c>
      <c r="AY330" s="20">
        <v>12168</v>
      </c>
    </row>
    <row r="331" spans="1:51" x14ac:dyDescent="0.3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20998.48</v>
      </c>
      <c r="AY331" s="20">
        <v>24601.98</v>
      </c>
    </row>
    <row r="332" spans="1:51" x14ac:dyDescent="0.3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3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535777.53</v>
      </c>
      <c r="AY333" s="20">
        <v>376118.62</v>
      </c>
    </row>
    <row r="334" spans="1:51" x14ac:dyDescent="0.3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3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85743.41</v>
      </c>
      <c r="AY335" s="20">
        <v>812353.47</v>
      </c>
    </row>
    <row r="336" spans="1:51" x14ac:dyDescent="0.3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5160</v>
      </c>
      <c r="AY336" s="20">
        <v>2019.92</v>
      </c>
    </row>
    <row r="337" spans="1:51" x14ac:dyDescent="0.3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3040</v>
      </c>
    </row>
    <row r="338" spans="1:51" x14ac:dyDescent="0.3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900</v>
      </c>
      <c r="AY338" s="17">
        <f>SUM(AY339:AY345)</f>
        <v>46520</v>
      </c>
    </row>
    <row r="339" spans="1:51" x14ac:dyDescent="0.3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900</v>
      </c>
      <c r="AY339" s="20">
        <v>46520</v>
      </c>
    </row>
    <row r="340" spans="1:51" x14ac:dyDescent="0.3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3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3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3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3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3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3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29782.18</v>
      </c>
      <c r="AY346" s="17">
        <f>SUM(AY347:AY355)</f>
        <v>80544.28</v>
      </c>
    </row>
    <row r="347" spans="1:51" x14ac:dyDescent="0.3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1062.9100000000001</v>
      </c>
    </row>
    <row r="348" spans="1:51" x14ac:dyDescent="0.3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3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3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3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29782.18</v>
      </c>
      <c r="AY351" s="20">
        <v>79481.37</v>
      </c>
    </row>
    <row r="352" spans="1:51" x14ac:dyDescent="0.3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3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3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3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3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304729.21999999997</v>
      </c>
      <c r="AY356" s="17">
        <f>SUM(AY357:AY361)</f>
        <v>145367.06</v>
      </c>
    </row>
    <row r="357" spans="1:51" x14ac:dyDescent="0.3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3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304729.21999999997</v>
      </c>
      <c r="AY358" s="20">
        <v>145367.06</v>
      </c>
    </row>
    <row r="359" spans="1:51" x14ac:dyDescent="0.3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3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3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3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257913.23</v>
      </c>
      <c r="AY362" s="17">
        <f>SUM(AY363:AY371)</f>
        <v>326659.82999999996</v>
      </c>
    </row>
    <row r="363" spans="1:51" x14ac:dyDescent="0.3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3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257913.23</v>
      </c>
      <c r="AY364" s="20">
        <v>262983.23</v>
      </c>
    </row>
    <row r="365" spans="1:51" x14ac:dyDescent="0.3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3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 x14ac:dyDescent="0.3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55577.599999999999</v>
      </c>
    </row>
    <row r="368" spans="1:51" x14ac:dyDescent="0.3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8099</v>
      </c>
    </row>
    <row r="369" spans="1:51" x14ac:dyDescent="0.3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3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3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6" x14ac:dyDescent="0.3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4009064.66</v>
      </c>
      <c r="AY372" s="13">
        <f>AY373+AY385+AY391+AY403+AY416+AY423+AY433+AY436+AY447</f>
        <v>3987842.83</v>
      </c>
    </row>
    <row r="373" spans="1:51" x14ac:dyDescent="0.3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3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3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3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3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3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3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3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3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3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3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3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3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288508.46999999997</v>
      </c>
      <c r="AY385" s="15">
        <f>AY386+AY390</f>
        <v>192392</v>
      </c>
    </row>
    <row r="386" spans="1:51" x14ac:dyDescent="0.3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 x14ac:dyDescent="0.3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 x14ac:dyDescent="0.3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3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3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288508.46999999997</v>
      </c>
      <c r="AY390" s="17">
        <v>192392</v>
      </c>
    </row>
    <row r="391" spans="1:51" x14ac:dyDescent="0.3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3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3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3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3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3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3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3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3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3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3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3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3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3720556.19</v>
      </c>
      <c r="AY403" s="15">
        <f>AY404+AY406+AY408+AY414</f>
        <v>3795450.83</v>
      </c>
    </row>
    <row r="404" spans="1:51" x14ac:dyDescent="0.3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40750</v>
      </c>
      <c r="AY404" s="17">
        <f>SUM(AY405)</f>
        <v>678425.7</v>
      </c>
    </row>
    <row r="405" spans="1:51" x14ac:dyDescent="0.3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40750</v>
      </c>
      <c r="AY405" s="20">
        <v>678425.7</v>
      </c>
    </row>
    <row r="406" spans="1:51" x14ac:dyDescent="0.3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3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3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3679806.19</v>
      </c>
      <c r="AY408" s="17">
        <f>SUM(AY409:AY413)</f>
        <v>3117025.13</v>
      </c>
    </row>
    <row r="409" spans="1:51" x14ac:dyDescent="0.3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2086968.45</v>
      </c>
      <c r="AY409" s="20">
        <v>7086.01</v>
      </c>
    </row>
    <row r="410" spans="1:51" x14ac:dyDescent="0.3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3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1592837.74</v>
      </c>
      <c r="AY411" s="20">
        <v>3109939.12</v>
      </c>
    </row>
    <row r="412" spans="1:51" x14ac:dyDescent="0.3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3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3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3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3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 x14ac:dyDescent="0.3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3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3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3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3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3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3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3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3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3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3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3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3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3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3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3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3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3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3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3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3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3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3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3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3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3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3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3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3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3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3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3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3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3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3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3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6" x14ac:dyDescent="0.3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3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3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3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3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3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3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3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3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3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3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3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3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3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3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3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3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3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3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3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3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3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3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3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6" x14ac:dyDescent="0.3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141332.01</v>
      </c>
      <c r="AY477" s="13">
        <f>AY478+AY489+AY494+AY499+AY502</f>
        <v>0</v>
      </c>
    </row>
    <row r="478" spans="1:51" x14ac:dyDescent="0.3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141332.01</v>
      </c>
      <c r="AY478" s="15">
        <f>AY479+AY483</f>
        <v>0</v>
      </c>
    </row>
    <row r="479" spans="1:51" x14ac:dyDescent="0.3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141332.01</v>
      </c>
      <c r="AY479" s="17">
        <f>SUM(AY480:AY482)</f>
        <v>0</v>
      </c>
    </row>
    <row r="480" spans="1:51" x14ac:dyDescent="0.3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141332.01</v>
      </c>
      <c r="AY480" s="20">
        <v>0</v>
      </c>
    </row>
    <row r="481" spans="1:51" x14ac:dyDescent="0.3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3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3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3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3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3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3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3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3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3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3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3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3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3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3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3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3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3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3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3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3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3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3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3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3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3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6" x14ac:dyDescent="0.3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3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3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3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3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3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3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3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3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3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3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3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3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3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3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3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3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3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3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3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3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3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3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3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3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3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3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3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3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3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3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3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3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6" x14ac:dyDescent="0.3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3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3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3">
      <c r="A543" s="29"/>
      <c r="B543" s="49" t="s">
        <v>1056</v>
      </c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30">
        <f>AX186+AX372+AX453+AX477+AX507+AX540</f>
        <v>42542514.249999993</v>
      </c>
      <c r="AY543" s="30">
        <f>AY186+AY372+AY453+AY477+AY507+AY540</f>
        <v>61073682.809999995</v>
      </c>
    </row>
    <row r="544" spans="1:51" ht="16.5" customHeight="1" thickBot="1" x14ac:dyDescent="0.4">
      <c r="B544" s="50" t="s">
        <v>1057</v>
      </c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31">
        <f>AX184-AX543</f>
        <v>21266633.24000001</v>
      </c>
      <c r="AY544" s="31">
        <f>AY184-AY543</f>
        <v>27700369.660000004</v>
      </c>
    </row>
    <row r="545" spans="2:51" ht="15" thickTop="1" x14ac:dyDescent="0.3"/>
    <row r="546" spans="2:51" ht="18" x14ac:dyDescent="0.35">
      <c r="B546" s="34" t="s">
        <v>1058</v>
      </c>
    </row>
    <row r="547" spans="2:51" x14ac:dyDescent="0.3">
      <c r="B547" s="1"/>
    </row>
    <row r="548" spans="2:51" x14ac:dyDescent="0.3">
      <c r="B548" s="40"/>
      <c r="AG548" s="47" t="s">
        <v>1066</v>
      </c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</row>
    <row r="549" spans="2:51" ht="8.25" customHeight="1" x14ac:dyDescent="0.3"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</row>
    <row r="550" spans="2:51" x14ac:dyDescent="0.3"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</row>
    <row r="551" spans="2:51" x14ac:dyDescent="0.3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51" t="s">
        <v>1059</v>
      </c>
      <c r="AW551" s="51"/>
      <c r="AX551" s="51"/>
      <c r="AY551" s="51"/>
    </row>
    <row r="552" spans="2:51" x14ac:dyDescent="0.3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2" t="s">
        <v>1062</v>
      </c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2" t="s">
        <v>1063</v>
      </c>
      <c r="AW552" s="52"/>
      <c r="AX552" s="52"/>
      <c r="AY552" s="52"/>
    </row>
    <row r="553" spans="2:51" x14ac:dyDescent="0.3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3"/>
      <c r="AW553" s="53"/>
      <c r="AX553" s="53"/>
      <c r="AY553" s="53"/>
    </row>
    <row r="554" spans="2:51" ht="15.75" customHeight="1" x14ac:dyDescent="0.3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5" t="s">
        <v>1064</v>
      </c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6" t="s">
        <v>1065</v>
      </c>
      <c r="AW554" s="46"/>
      <c r="AX554" s="46"/>
      <c r="AY554" s="46"/>
    </row>
    <row r="555" spans="2:51" ht="15" customHeight="1" x14ac:dyDescent="0.3">
      <c r="D555" s="39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S555" s="39"/>
      <c r="AV555" s="46"/>
      <c r="AW555" s="46"/>
      <c r="AX555" s="46"/>
      <c r="AY555" s="46"/>
    </row>
    <row r="556" spans="2:51" x14ac:dyDescent="0.3"/>
    <row r="557" spans="2:51" hidden="1" x14ac:dyDescent="0.3"/>
    <row r="558" spans="2:51" hidden="1" x14ac:dyDescent="0.3"/>
    <row r="559" spans="2:51" hidden="1" x14ac:dyDescent="0.3"/>
    <row r="560" spans="2:51" hidden="1" x14ac:dyDescent="0.3"/>
    <row r="561" x14ac:dyDescent="0.3"/>
    <row r="562" x14ac:dyDescent="0.3"/>
    <row r="563" x14ac:dyDescent="0.3"/>
    <row r="564" x14ac:dyDescent="0.3"/>
  </sheetData>
  <sheetProtection algorithmName="SHA-512" hashValue="wL/d4UBwsq+RLBADeUp6vlZSASq8vy7W0MQVQxuAxRziiHeOR07e4IHhEWd2ndGcrPEqXQo/6l8++P6Sesd4VA==" saltValue="IGWR8DNzUJna50cvBVSkug==" spinCount="100000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2021-12-07T19:32:18Z</dcterms:created>
  <dcterms:modified xsi:type="dcterms:W3CDTF">2023-01-06T19:23:39Z</dcterms:modified>
</cp:coreProperties>
</file>