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bIgwi7kXtZdK6x0xsORJAWRXMvxAUZVjmYyTKPwLfjjwA1lOcmiAnnr1pZchZHqtN4crDf/fjDLZF64xstuonA==" workbookSaltValue="OQ+1hD0MsocFDh8Nk7rDTw==" workbookSpinCount="100000" lockStructure="1"/>
  <bookViews>
    <workbookView xWindow="0" yWindow="0" windowWidth="28800" windowHeight="12336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X416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X453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Y72" i="1" s="1"/>
  <c r="AX502" i="1"/>
  <c r="AX161" i="1"/>
  <c r="AY19" i="1"/>
  <c r="AY8" i="1" s="1"/>
  <c r="AX41" i="1"/>
  <c r="AX146" i="1"/>
  <c r="AX118" i="1" s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391" i="1"/>
  <c r="AY436" i="1"/>
  <c r="AX507" i="1" l="1"/>
  <c r="AY477" i="1"/>
  <c r="AY454" i="1"/>
  <c r="AY453" i="1" s="1"/>
  <c r="AY287" i="1"/>
  <c r="AX287" i="1"/>
  <c r="AY222" i="1"/>
  <c r="AY187" i="1"/>
  <c r="AX187" i="1"/>
  <c r="AY161" i="1"/>
  <c r="AX117" i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184" i="1"/>
  <c r="AY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<sst xmlns="http://schemas.openxmlformats.org/spreadsheetml/2006/main" count="1086" uniqueCount="1067">
  <si>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</si>
  <si>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</si>
  <si>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</si>
  <si>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</si>
  <si>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</si>
  <si>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</si>
  <si>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</si>
  <si>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</si>
  <si>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</si>
  <si>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</si>
  <si>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</si>
  <si>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</si>
  <si>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</si>
  <si>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</si>
  <si>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</si>
  <si>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</si>
  <si>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</si>
  <si>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</si>
  <si>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</si>
  <si>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</si>
  <si>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</si>
  <si>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</si>
  <si>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</si>
  <si>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</si>
  <si>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</si>
  <si>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</si>
  <si>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</si>
  <si>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</si>
  <si>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</si>
  <si>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</si>
  <si>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</si>
  <si>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</si>
  <si>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</si>
  <si>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</si>
  <si>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</si>
  <si>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</si>
  <si>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</si>
  <si>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</si>
  <si>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</si>
  <si>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</si>
  <si>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</si>
  <si>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</si>
  <si>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</si>
  <si>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</si>
  <si>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</si>
  <si>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</si>
  <si>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</si>
  <si>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</si>
  <si>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</si>
  <si>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</si>
  <si>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</si>
  <si>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</si>
  <si>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</si>
  <si>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</si>
  <si>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</si>
  <si>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</si>
  <si>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</si>
  <si>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</si>
  <si>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</si>
  <si>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</si>
  <si>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</si>
  <si>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</si>
  <si>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</si>
  <si>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</si>
  <si>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</si>
  <si>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</si>
  <si>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</si>
  <si>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</si>
  <si>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</si>
  <si>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</si>
  <si>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</si>
  <si>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</si>
  <si>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</si>
  <si>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</si>
  <si>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</si>
  <si>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</si>
  <si>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</si>
  <si>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</si>
  <si>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</si>
  <si>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</si>
  <si>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</si>
  <si>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</si>
  <si>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</si>
  <si>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</si>
  <si>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</si>
  <si>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</si>
  <si>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</si>
  <si>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</si>
  <si>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</si>
  <si>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</si>
  <si>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</si>
  <si>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</si>
  <si>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</si>
  <si>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</si>
  <si>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</si>
  <si>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</si>
  <si>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</si>
  <si>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</si>
  <si>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</si>
  <si>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</si>
  <si>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</si>
  <si>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</si>
  <si>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</si>
  <si>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</si>
  <si>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</si>
  <si>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</si>
  <si>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</si>
  <si>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</si>
  <si>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</si>
  <si>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</si>
  <si>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</si>
  <si>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</si>
  <si>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</si>
  <si>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</si>
  <si>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</si>
  <si>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</si>
  <si>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</si>
  <si>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</si>
  <si>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</si>
  <si>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</si>
  <si>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</si>
  <si>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</si>
  <si>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</si>
  <si>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</si>
  <si>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</si>
  <si>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</si>
  <si>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</si>
  <si>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</si>
  <si>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</si>
  <si>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</si>
  <si>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</si>
  <si>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</si>
  <si>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</si>
  <si>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</si>
  <si>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</si>
  <si>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</si>
  <si>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</si>
  <si>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</si>
  <si>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</si>
  <si>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</si>
  <si>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</si>
  <si>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</si>
  <si>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</si>
  <si>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</si>
  <si>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</si>
  <si>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</si>
  <si>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</si>
  <si>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</si>
  <si>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</si>
  <si>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</si>
  <si>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</si>
  <si>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</si>
  <si>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</si>
  <si>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</si>
  <si>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</si>
  <si>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</si>
  <si>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</si>
  <si>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</si>
  <si>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</si>
  <si>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</si>
  <si>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</si>
  <si>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</si>
  <si>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</si>
  <si>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</si>
  <si>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</si>
  <si>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</si>
  <si>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</si>
  <si>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</si>
  <si>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</si>
  <si>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</si>
  <si>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</si>
  <si>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</si>
  <si>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</si>
  <si>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</si>
  <si>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</si>
  <si>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</si>
  <si>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</si>
  <si>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</si>
  <si>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</si>
  <si>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</si>
  <si>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</si>
  <si>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</si>
  <si>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</si>
  <si>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</si>
  <si>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</si>
  <si>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</si>
  <si>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</si>
  <si>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</si>
  <si>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</si>
  <si>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</si>
  <si>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</si>
  <si>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</si>
  <si>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</si>
  <si>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</si>
  <si>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</si>
  <si>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</si>
  <si>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</si>
  <si>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</si>
  <si>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</si>
  <si>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</si>
  <si>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</si>
  <si>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</si>
  <si>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</si>
  <si>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</si>
  <si>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</si>
  <si>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</si>
  <si>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</si>
  <si>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</si>
  <si>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</si>
  <si>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</si>
  <si>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</si>
  <si>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</si>
  <si>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</si>
  <si>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</si>
  <si>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</si>
  <si>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</si>
  <si>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</si>
  <si>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</si>
  <si>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</si>
  <si>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</si>
  <si>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</si>
  <si>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</si>
  <si>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</si>
  <si>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</si>
  <si>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</si>
  <si>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</si>
  <si>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</si>
  <si>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</si>
  <si>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</si>
  <si>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</si>
  <si>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</si>
  <si>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</si>
  <si>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</si>
  <si>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</si>
  <si>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</si>
  <si>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</si>
  <si>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</si>
  <si>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</si>
  <si>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</si>
  <si>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</si>
  <si>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</si>
  <si>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</si>
  <si>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</si>
  <si>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</si>
  <si>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</si>
  <si>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</si>
  <si>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</si>
  <si>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</si>
  <si>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</si>
  <si>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</si>
  <si>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</si>
  <si>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</si>
  <si>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</si>
  <si>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</si>
  <si>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</si>
  <si>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</si>
  <si>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</si>
  <si>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</si>
  <si>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</si>
  <si>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</si>
  <si>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</si>
  <si>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</si>
  <si>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</si>
  <si>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</si>
  <si>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</si>
  <si>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</si>
  <si>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</si>
  <si>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</si>
  <si>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</si>
  <si>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</si>
  <si>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</si>
  <si>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</si>
  <si>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</si>
  <si>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</si>
  <si>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</si>
  <si>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</si>
  <si>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</si>
  <si>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</si>
  <si>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</si>
  <si>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</si>
  <si>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</si>
  <si>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</si>
  <si>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</si>
  <si>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</si>
  <si>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</si>
  <si>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</si>
  <si>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</si>
  <si>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</si>
  <si>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</si>
  <si>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</si>
  <si>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</si>
  <si>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</si>
  <si>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</si>
  <si>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</si>
  <si>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</si>
  <si>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</si>
  <si>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</si>
  <si>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</si>
  <si>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</si>
  <si>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</si>
  <si>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</si>
  <si>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</si>
  <si>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</si>
  <si>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</si>
  <si>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</si>
  <si>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</si>
  <si>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</si>
  <si>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</si>
  <si>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</si>
  <si>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</si>
  <si>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</si>
  <si>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</si>
  <si>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</si>
  <si>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</si>
  <si>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</si>
  <si>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</si>
  <si>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</si>
  <si>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</si>
  <si>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</si>
  <si>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</si>
  <si>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</si>
  <si>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</si>
  <si>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</si>
  <si>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</si>
  <si>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</si>
  <si>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</si>
  <si>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</si>
  <si>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</si>
  <si>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</si>
  <si>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</si>
  <si>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</si>
  <si>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</si>
  <si>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</si>
  <si>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</si>
  <si>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</si>
  <si>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</si>
  <si>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</si>
  <si>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</si>
  <si>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</si>
  <si>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</si>
  <si>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</si>
  <si>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</si>
  <si>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</si>
  <si>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</si>
  <si>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</si>
  <si>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</si>
  <si>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</si>
  <si>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</si>
  <si>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</si>
  <si>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</si>
  <si>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</si>
  <si>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</si>
  <si>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</si>
  <si>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</si>
  <si>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</si>
  <si>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</si>
  <si>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</si>
  <si>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</si>
  <si>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</si>
  <si>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</si>
  <si>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</si>
  <si>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</si>
  <si>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</si>
  <si>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</si>
  <si>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</si>
  <si>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</si>
  <si>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</si>
  <si>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</si>
  <si>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</si>
  <si>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</si>
  <si>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</si>
  <si>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</si>
  <si>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</si>
  <si>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</si>
  <si>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</si>
  <si>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</si>
  <si>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</si>
  <si>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</si>
  <si>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</si>
  <si>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</si>
  <si>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</si>
  <si>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</si>
  <si>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</si>
  <si>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</si>
  <si>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</si>
  <si>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</si>
  <si>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</si>
  <si>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</si>
  <si>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</si>
  <si>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</si>
  <si>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</si>
  <si>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</si>
  <si>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</si>
  <si>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</si>
  <si>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</si>
  <si>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</si>
  <si>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</si>
  <si>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</si>
  <si>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</si>
  <si>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</si>
  <si>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</si>
  <si>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</si>
  <si>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</si>
  <si>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</si>
  <si>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</si>
  <si>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</si>
  <si>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</si>
  <si>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</si>
  <si>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</si>
  <si>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</si>
  <si>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</si>
  <si>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</si>
  <si>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</si>
  <si>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</si>
  <si>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</si>
  <si>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</si>
  <si>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</si>
  <si>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</si>
  <si>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</si>
  <si>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</si>
  <si>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</si>
  <si>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</si>
  <si>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</si>
  <si>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</si>
  <si>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</si>
  <si>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</si>
  <si>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</si>
  <si>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</si>
  <si>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</si>
  <si>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</si>
  <si>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</si>
  <si>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</si>
  <si>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</si>
  <si>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</si>
  <si>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</si>
  <si>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</si>
  <si>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</si>
  <si>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</si>
  <si>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</si>
  <si>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</si>
  <si>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</si>
  <si>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</si>
  <si>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</si>
  <si>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</si>
  <si>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</si>
  <si>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</si>
  <si>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</si>
  <si>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</si>
  <si>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</si>
  <si>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</si>
  <si>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</si>
  <si>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</si>
  <si>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</si>
  <si>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</si>
  <si>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</si>
  <si>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</si>
  <si>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</si>
  <si>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</si>
  <si>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</si>
  <si>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</si>
  <si>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</si>
  <si>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</si>
  <si>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</si>
  <si>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</si>
  <si>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</si>
  <si>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</si>
  <si>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</si>
  <si>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</si>
  <si>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</si>
  <si>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</si>
  <si>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</si>
  <si>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</si>
  <si>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</si>
  <si>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</si>
  <si>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</si>
  <si>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</si>
  <si>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</si>
  <si>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</si>
  <si>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</si>
  <si>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</si>
  <si>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</si>
  <si>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</si>
  <si>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</si>
  <si>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</si>
  <si>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</si>
  <si>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</si>
  <si>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</si>
  <si>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</si>
  <si>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</si>
  <si>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</si>
  <si>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</si>
  <si>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</si>
  <si>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</si>
  <si>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</si>
  <si>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</si>
  <si>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</si>
  <si>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</si>
  <si>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</si>
  <si>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</si>
  <si>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</si>
  <si>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</si>
  <si>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</si>
  <si>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</si>
  <si>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</si>
  <si>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</si>
  <si>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</si>
  <si>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</si>
  <si>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</si>
  <si>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</si>
  <si>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</si>
  <si>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</si>
  <si>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</si>
  <si>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</si>
  <si>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</si>
  <si>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</si>
  <si>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</si>
  <si>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</si>
  <si>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</si>
  <si>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</si>
  <si>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</si>
  <si>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</si>
  <si>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</si>
  <si>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</si>
  <si>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</si>
  <si>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</si>
  <si>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</si>
  <si>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</si>
  <si>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</si>
  <si>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</si>
  <si>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</si>
  <si>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</si>
  <si>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</si>
  <si>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</si>
  <si>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</si>
  <si>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</si>
  <si>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</si>
  <si>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</si>
  <si>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</si>
  <si>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</si>
  <si>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</si>
  <si>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</si>
  <si>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</si>
  <si>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</si>
  <si>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</si>
  <si>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</si>
  <si>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</si>
  <si>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</si>
  <si>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</si>
  <si>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</si>
  <si>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</si>
  <si>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</si>
  <si>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</si>
  <si>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</si>
  <si>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</si>
  <si>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</si>
  <si>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</si>
  <si>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</si>
  <si>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</si>
  <si>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</si>
  <si>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</si>
  <si>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</si>
  <si>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</si>
  <si>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</si>
  <si>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</si>
  <si>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</si>
  <si>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</si>
  <si>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</si>
  <si>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</si>
  <si>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</si>
  <si>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</si>
  <si>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</si>
  <si>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</si>
  <si>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</si>
  <si>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</si>
  <si>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</si>
  <si>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</si>
  <si>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</si>
  <si>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</si>
  <si>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</si>
  <si>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</si>
  <si>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</si>
  <si>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</si>
  <si>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</si>
  <si>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</si>
  <si>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</si>
  <si>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</si>
  <si>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</si>
  <si>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</si>
  <si>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</si>
  <si>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</si>
  <si>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</si>
  <si>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</si>
  <si>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</si>
  <si>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</si>
  <si>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</si>
  <si>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</si>
  <si>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</si>
  <si>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</si>
  <si>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</si>
  <si>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</si>
  <si>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</si>
  <si>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</si>
  <si>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</si>
  <si>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</si>
  <si>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</si>
  <si>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</si>
  <si>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</si>
  <si>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</si>
  <si>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</si>
  <si>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</si>
  <si>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</si>
  <si>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</si>
  <si>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</si>
  <si>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</si>
  <si>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</si>
  <si>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</si>
  <si>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</si>
  <si>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</si>
  <si>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</si>
  <si>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</si>
  <si>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</si>
  <si>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</si>
  <si>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</si>
  <si>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</si>
  <si>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</si>
  <si>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</si>
  <si>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</si>
  <si>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</si>
  <si>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</si>
  <si>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</si>
  <si>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</si>
  <si>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</si>
  <si>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</si>
  <si>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</si>
  <si>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</si>
  <si>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</si>
  <si>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</si>
  <si>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</si>
  <si>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</si>
  <si>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</si>
  <si>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</si>
  <si>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</si>
  <si>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</si>
  <si>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</si>
  <si>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</si>
  <si>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</si>
  <si>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</si>
  <si>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</si>
  <si>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</si>
  <si>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</si>
  <si>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</si>
  <si>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</si>
  <si>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</si>
  <si>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</si>
  <si>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</si>
  <si>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</si>
  <si>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</si>
  <si>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</si>
  <si>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</si>
  <si>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</si>
  <si>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</si>
  <si>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</si>
  <si>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</si>
  <si>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</si>
  <si>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</si>
  <si>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</si>
  <si>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</si>
  <si>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</si>
  <si>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</si>
  <si>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</si>
  <si>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</si>
  <si>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</si>
  <si>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</si>
  <si>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</si>
  <si>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</si>
  <si>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</si>
  <si>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</si>
  <si>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</si>
  <si>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</si>
  <si>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</si>
  <si>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</si>
  <si>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</si>
  <si>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</si>
  <si>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</si>
  <si>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</si>
  <si>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</si>
  <si>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</si>
  <si>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</si>
  <si>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</si>
  <si>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</si>
  <si>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</si>
  <si>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</si>
  <si>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</si>
  <si>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</si>
  <si>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</si>
  <si>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</si>
  <si>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</si>
  <si>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</si>
  <si>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</si>
  <si>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</si>
  <si>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</si>
  <si>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</si>
  <si>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</si>
  <si>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</si>
  <si>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</si>
  <si>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</si>
  <si>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</si>
  <si>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</si>
  <si>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</si>
  <si>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</si>
  <si>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</si>
  <si>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</si>
  <si>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</si>
  <si>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</si>
  <si>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</si>
  <si>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</si>
  <si>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</si>
  <si>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</si>
  <si>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</si>
  <si>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</si>
  <si>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</si>
  <si>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</si>
  <si>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</si>
  <si>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</si>
  <si>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</si>
  <si>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</si>
  <si>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</si>
  <si>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</si>
  <si>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</si>
  <si>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</si>
  <si>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</si>
  <si>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</si>
  <si>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</si>
  <si>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</si>
  <si>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</si>
  <si>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</si>
  <si>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</si>
  <si>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</si>
  <si>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</si>
  <si>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</si>
  <si>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</si>
  <si>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</si>
  <si>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</si>
  <si>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</si>
  <si>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</si>
  <si>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</si>
  <si>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</si>
  <si>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</si>
  <si>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</si>
  <si>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</si>
  <si>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</si>
  <si>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</si>
  <si>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</si>
  <si>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</si>
  <si>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</si>
  <si>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</si>
  <si>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</si>
  <si>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</si>
  <si>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</si>
  <si>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</si>
  <si>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</si>
  <si>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</si>
  <si>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</si>
  <si>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</si>
  <si>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</si>
  <si>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</si>
  <si>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</si>
  <si>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</si>
  <si>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</si>
  <si>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</si>
  <si>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</si>
  <si>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</si>
  <si>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</si>
  <si>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</si>
  <si>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</si>
  <si>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</si>
  <si>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</si>
  <si>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</si>
  <si>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</si>
  <si>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</si>
  <si>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</si>
  <si>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</si>
  <si>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</si>
  <si>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</si>
  <si>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</si>
  <si>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</si>
  <si>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</si>
  <si>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</si>
  <si>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</si>
  <si>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</si>
  <si>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</si>
  <si>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</si>
  <si>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</si>
  <si>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</si>
  <si>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</si>
  <si>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</si>
  <si>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</si>
  <si>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</si>
  <si>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</si>
  <si>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</si>
  <si>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</si>
  <si>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</si>
  <si>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</si>
  <si>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</si>
  <si>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</si>
  <si>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</si>
  <si>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</si>
  <si>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</si>
  <si>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</si>
  <si>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</si>
  <si>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</si>
  <si>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</si>
  <si>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</si>
  <si>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</si>
  <si>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</si>
  <si>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</si>
  <si>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</si>
  <si>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</si>
  <si>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</si>
  <si>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</si>
  <si>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</si>
  <si>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</si>
  <si>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</si>
  <si>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</si>
  <si>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</si>
  <si>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</si>
  <si>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</si>
  <si>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</si>
  <si>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</si>
  <si>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</si>
  <si>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</si>
  <si>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</si>
  <si>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</si>
  <si>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</si>
  <si>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</si>
  <si>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</si>
  <si>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</si>
  <si>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</si>
  <si>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</si>
  <si>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</si>
  <si>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</si>
  <si>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</si>
  <si>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</si>
  <si>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</si>
  <si>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</si>
  <si>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</si>
  <si>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</si>
  <si>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</si>
  <si>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</si>
  <si>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</si>
  <si>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</si>
  <si>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</si>
  <si>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</si>
  <si>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</si>
  <si>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</si>
  <si>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</si>
  <si>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</si>
  <si>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</si>
  <si>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</si>
  <si>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</si>
  <si>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</si>
  <si>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</si>
  <si>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</si>
  <si>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</si>
  <si>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</si>
  <si>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</si>
  <si>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</si>
  <si>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</si>
  <si>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</si>
  <si>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</si>
  <si>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</si>
  <si>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</si>
  <si>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</si>
  <si>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</si>
  <si>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</si>
  <si>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</si>
  <si>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</si>
  <si>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</si>
  <si>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</si>
  <si>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</si>
  <si>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</si>
  <si>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</si>
  <si>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</si>
  <si>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</si>
  <si>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</si>
  <si>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</si>
  <si>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</si>
  <si>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</si>
  <si>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</si>
  <si>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</si>
  <si>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</si>
  <si>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</si>
  <si>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</si>
  <si>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</si>
  <si>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</si>
  <si>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</si>
  <si>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</si>
  <si>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</si>
  <si>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</si>
  <si>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</si>
  <si>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</si>
  <si>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</si>
  <si>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</si>
  <si>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</si>
  <si>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</si>
  <si>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</si>
  <si>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</si>
  <si>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</si>
  <si>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</si>
  <si>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</si>
  <si>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</si>
  <si>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</si>
  <si>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</si>
  <si>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</si>
  <si>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</si>
  <si>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</si>
  <si>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</si>
  <si>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</si>
  <si>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</si>
  <si>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</si>
  <si>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</si>
  <si>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</si>
  <si>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</si>
  <si>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</si>
  <si>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</si>
  <si>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</si>
  <si>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</si>
  <si>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</si>
  <si>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</si>
  <si>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</si>
  <si>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</si>
  <si>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</si>
  <si>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</si>
  <si>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</si>
  <si>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</si>
  <si>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</si>
  <si>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</si>
  <si>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</si>
  <si>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</si>
  <si>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</si>
  <si>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</si>
  <si>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</si>
  <si>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</si>
  <si>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</si>
  <si>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</si>
  <si>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</si>
  <si>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</si>
  <si>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</si>
  <si>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</si>
  <si>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</si>
  <si>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</si>
  <si>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</si>
  <si>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</si>
  <si>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</si>
  <si>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</si>
  <si>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</si>
  <si>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</si>
  <si>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</si>
  <si>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</si>
  <si>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</si>
  <si>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</si>
  <si>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</si>
  <si>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</si>
  <si>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</si>
  <si>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</si>
  <si>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</si>
  <si>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</si>
  <si>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</si>
  <si>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</si>
  <si>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</si>
  <si>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</si>
  <si>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</si>
  <si>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</si>
  <si>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</si>
  <si>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</si>
  <si>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</si>
  <si>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</si>
  <si>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</si>
  <si>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</si>
  <si>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</si>
  <si>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</si>
  <si>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</si>
  <si>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</si>
  <si>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</si>
  <si>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</si>
  <si>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</si>
  <si>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</si>
  <si>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</si>
  <si>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</si>
  <si>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</si>
  <si>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</si>
  <si>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</si>
  <si>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</si>
  <si>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</si>
  <si>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</si>
  <si>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</si>
  <si>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</si>
  <si>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</si>
  <si>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</si>
  <si>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</si>
  <si>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</si>
  <si>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</si>
  <si>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</si>
  <si>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</si>
  <si>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</si>
  <si>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</si>
  <si>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</si>
  <si>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</si>
  <si>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</si>
  <si>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</si>
  <si>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</si>
  <si>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</si>
  <si>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</si>
  <si>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</si>
  <si>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</si>
  <si>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</si>
  <si>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</si>
  <si>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</si>
  <si>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</si>
  <si>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</si>
  <si>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</si>
  <si>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</si>
  <si>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</si>
  <si>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</si>
  <si>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</si>
  <si>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</si>
  <si>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</si>
  <si>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</si>
  <si>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</si>
  <si>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</si>
  <si>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</si>
  <si>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</si>
  <si>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</si>
  <si>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</si>
  <si>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</si>
  <si>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</si>
  <si>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</si>
  <si>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</si>
  <si>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</si>
  <si>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</si>
  <si>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</si>
  <si>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</si>
  <si>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</si>
  <si>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</si>
  <si>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</si>
  <si>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</si>
  <si>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</si>
  <si>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</si>
  <si>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</si>
  <si>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</si>
  <si>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</si>
  <si>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</si>
  <si>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</si>
  <si>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</si>
  <si>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</si>
  <si>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</si>
  <si>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</si>
  <si>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</si>
  <si>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</si>
  <si>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</si>
  <si>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</si>
  <si>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31 DE DICIEMBRE DE 2022</t>
  </si>
  <si>
    <t>ING. ARMANDO SENCION GUZMAN</t>
  </si>
  <si>
    <t>L.C. JULIA VIRGEN OJEDA</t>
  </si>
  <si>
    <t>PRESIDENTE MUNICIPAL</t>
  </si>
  <si>
    <t>ENCARGADA DE LA HACIENDA MUNICIPAL</t>
  </si>
  <si>
    <t>ASEJ2022-12-25-04-2023-1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</si>
</sst>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4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" x14ac:dyDescent="0.35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25772615.73</v>
      </c>
      <c r="AY7" s="13">
        <f>AY8+AY29+AY35+AY40+AY72+AY81+AY102+AY114</f>
        <v>26198587.300000001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13016950.560000001</v>
      </c>
      <c r="AY8" s="15">
        <f>AY9+AY11+AY15+AY16+AY17+AY18+AY19+AY25+AY27</f>
        <v>11510362.359999999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121210</v>
      </c>
      <c r="AY9" s="17">
        <f>SUM(AY10)</f>
        <v>99085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121210</v>
      </c>
      <c r="AY10" s="20">
        <v>99085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11710952.23</v>
      </c>
      <c r="AY11" s="17">
        <f>SUM(AY12:AY14)</f>
        <v>10038085.949999999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7586322.9100000001</v>
      </c>
      <c r="AY12" s="20">
        <v>6597492.25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4086966.3</v>
      </c>
      <c r="AY13" s="20">
        <v>3418164.42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37663.019999999997</v>
      </c>
      <c r="AY14" s="20">
        <v>22429.279999999999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1175826.93</v>
      </c>
      <c r="AY19" s="17">
        <f>SUM(AY20:AY24)</f>
        <v>1370314.74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1025265</v>
      </c>
      <c r="AY20" s="20">
        <v>1352903.07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74217.08</v>
      </c>
      <c r="AY22" s="20">
        <v>7806.46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41697.949999999997</v>
      </c>
      <c r="AY23" s="20">
        <v>1178.23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34646.9</v>
      </c>
      <c r="AY24" s="20">
        <v>8426.98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8961.4</v>
      </c>
      <c r="AY27" s="17">
        <f>SUM(AY28)</f>
        <v>2876.67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8961.4</v>
      </c>
      <c r="AY28" s="20">
        <v>2876.67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12134696.16</v>
      </c>
      <c r="AY40" s="15">
        <f>AY41+AY46+AY47+AY62+AY68+AY70</f>
        <v>13852896.790000001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2515338</v>
      </c>
      <c r="AY41" s="17">
        <f>SUM(AY42:AY45)</f>
        <v>1992434.5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2163991</v>
      </c>
      <c r="AY42" s="20">
        <v>528551.5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687</v>
      </c>
      <c r="AY43" s="20">
        <v>6240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326282</v>
      </c>
      <c r="AY44" s="20">
        <v>1429518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24378</v>
      </c>
      <c r="AY45" s="20">
        <v>28125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7262456.8700000001</v>
      </c>
      <c r="AY47" s="17">
        <f>SUM(AY48:AY61)</f>
        <v>8633667.4800000004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581969.68999999994</v>
      </c>
      <c r="AY48" s="20">
        <v>545680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193762.5</v>
      </c>
      <c r="AY49" s="20">
        <v>154912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131127.42000000001</v>
      </c>
      <c r="AY50" s="20">
        <v>1345189.97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17272</v>
      </c>
      <c r="AY52" s="20">
        <v>17214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80392</v>
      </c>
      <c r="AY55" s="20">
        <v>80890.5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228988</v>
      </c>
      <c r="AY56" s="20">
        <v>192616.13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5271103.3</v>
      </c>
      <c r="AY57" s="20">
        <v>4701801.1100000003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180035</v>
      </c>
      <c r="AY58" s="20">
        <v>365798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18467</v>
      </c>
      <c r="AY59" s="20">
        <v>29372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378194</v>
      </c>
      <c r="AY60" s="20">
        <v>381539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181145.96</v>
      </c>
      <c r="AY61" s="20">
        <v>818654.77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2356901.29</v>
      </c>
      <c r="AY62" s="17">
        <f>SUM(AY63:AY67)</f>
        <v>3226794.81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1333373.23</v>
      </c>
      <c r="AY63" s="20">
        <v>1441510.09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32170</v>
      </c>
      <c r="AY65" s="20">
        <v>3460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991358.06</v>
      </c>
      <c r="AY67" s="20">
        <v>1781824.72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616944.01</v>
      </c>
      <c r="AY72" s="15">
        <f>AY73+AY76+AY77+AY78+AY80</f>
        <v>814520.55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616944.01</v>
      </c>
      <c r="AY73" s="17">
        <f>SUM(AY74:AY75)</f>
        <v>814520.55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76711</v>
      </c>
      <c r="AY74" s="20">
        <v>134157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540233.01</v>
      </c>
      <c r="AY75" s="20">
        <v>680363.55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4025</v>
      </c>
      <c r="AY81" s="15">
        <f>AY82+AY83+AY85+AY87+AY89+AY91+AY93+AY94+AY100</f>
        <v>20807.599999999999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481</v>
      </c>
      <c r="AY83" s="17">
        <f>SUM(AY84)</f>
        <v>20307.599999999999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481</v>
      </c>
      <c r="AY84" s="20">
        <v>20307.599999999999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2194</v>
      </c>
      <c r="AY94" s="17">
        <f>SUM(AY95:AY99)</f>
        <v>500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2194</v>
      </c>
      <c r="AY99" s="20">
        <v>500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1350</v>
      </c>
      <c r="AY100" s="17">
        <f>SUM(AY101)</f>
        <v>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1350</v>
      </c>
      <c r="AY101" s="20">
        <v>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3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3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3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6" x14ac:dyDescent="0.3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61688066.229999989</v>
      </c>
      <c r="AY117" s="13">
        <f>AY118+AY149</f>
        <v>62575465.170000002</v>
      </c>
    </row>
    <row r="118" spans="1:51" x14ac:dyDescent="0.3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61688066.229999989</v>
      </c>
      <c r="AY118" s="15">
        <f>AY119+AY132+AY135+AY140+AY146</f>
        <v>62575465.170000002</v>
      </c>
    </row>
    <row r="119" spans="1:51" x14ac:dyDescent="0.3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41468006.089999989</v>
      </c>
      <c r="AY119" s="17">
        <f>SUM(AY120:AY131)</f>
        <v>38490757.660000004</v>
      </c>
    </row>
    <row r="120" spans="1:51" x14ac:dyDescent="0.3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29937770.629999999</v>
      </c>
      <c r="AY120" s="20">
        <v>25998875.850000001</v>
      </c>
    </row>
    <row r="121" spans="1:51" x14ac:dyDescent="0.3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4908479.87</v>
      </c>
      <c r="AY121" s="20">
        <v>5356251.79</v>
      </c>
    </row>
    <row r="122" spans="1:51" x14ac:dyDescent="0.3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1651030.94</v>
      </c>
      <c r="AY122" s="20">
        <v>1427380.56</v>
      </c>
    </row>
    <row r="123" spans="1:51" x14ac:dyDescent="0.3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3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3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869398.41</v>
      </c>
      <c r="AY125" s="20">
        <v>759320.62</v>
      </c>
    </row>
    <row r="126" spans="1:51" x14ac:dyDescent="0.3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3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3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927363.94</v>
      </c>
      <c r="AY128" s="20">
        <v>877478.49</v>
      </c>
    </row>
    <row r="129" spans="1:51" x14ac:dyDescent="0.3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2030289.57</v>
      </c>
      <c r="AY129" s="20">
        <v>3482752.75</v>
      </c>
    </row>
    <row r="130" spans="1:51" x14ac:dyDescent="0.3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1143672.73</v>
      </c>
      <c r="AY131" s="20">
        <v>588697.59999999998</v>
      </c>
    </row>
    <row r="132" spans="1:51" x14ac:dyDescent="0.3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19019639.68</v>
      </c>
      <c r="AY132" s="17">
        <f>SUM(AY133:AY134)</f>
        <v>15933313.5</v>
      </c>
    </row>
    <row r="133" spans="1:51" x14ac:dyDescent="0.3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4815315.03</v>
      </c>
      <c r="AY133" s="20">
        <v>4294164.6100000003</v>
      </c>
    </row>
    <row r="134" spans="1:51" x14ac:dyDescent="0.3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14204324.65</v>
      </c>
      <c r="AY134" s="20">
        <v>11639148.890000001</v>
      </c>
    </row>
    <row r="135" spans="1:51" x14ac:dyDescent="0.3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249999.08</v>
      </c>
      <c r="AY135" s="17">
        <f>SUM(AY136:AY139)</f>
        <v>7404129.1100000003</v>
      </c>
    </row>
    <row r="136" spans="1:51" x14ac:dyDescent="0.3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249999.08</v>
      </c>
      <c r="AY139" s="20">
        <v>7404129.1100000003</v>
      </c>
    </row>
    <row r="140" spans="1:51" x14ac:dyDescent="0.3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950421.38</v>
      </c>
      <c r="AY140" s="17">
        <f>SUM(AY141:AY145)</f>
        <v>747264.89999999991</v>
      </c>
    </row>
    <row r="141" spans="1:51" x14ac:dyDescent="0.3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10.039999999999999</v>
      </c>
      <c r="AY141" s="20">
        <v>460.83</v>
      </c>
    </row>
    <row r="142" spans="1:51" x14ac:dyDescent="0.3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127006.82</v>
      </c>
      <c r="AY142" s="20">
        <v>160177.13</v>
      </c>
    </row>
    <row r="143" spans="1:51" x14ac:dyDescent="0.3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823404.52</v>
      </c>
      <c r="AY143" s="20">
        <v>586626.93999999994</v>
      </c>
    </row>
    <row r="144" spans="1:51" x14ac:dyDescent="0.3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87460681.959999993</v>
      </c>
      <c r="AY184" s="27">
        <f>AY7+AY117+AY161</f>
        <v>88774052.469999999</v>
      </c>
    </row>
    <row r="185" spans="1:52" ht="18" x14ac:dyDescent="0.3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66535298.439999998</v>
      </c>
      <c r="AY186" s="13">
        <f>AY187+AY222+AY287</f>
        <v>57085839.979999997</v>
      </c>
    </row>
    <row r="187" spans="1:52" x14ac:dyDescent="0.3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40942795.5</v>
      </c>
      <c r="AY187" s="15">
        <f>AY188+AY193+AY198+AY207+AY212+AY219</f>
        <v>35050805.649999999</v>
      </c>
    </row>
    <row r="188" spans="1:52" x14ac:dyDescent="0.3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22839470</v>
      </c>
      <c r="AY188" s="17">
        <f>SUM(AY189:AY192)</f>
        <v>20911248</v>
      </c>
    </row>
    <row r="189" spans="1:52" x14ac:dyDescent="0.3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2700678</v>
      </c>
      <c r="AY189" s="20">
        <v>2597338</v>
      </c>
    </row>
    <row r="190" spans="1:52" x14ac:dyDescent="0.3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20138792</v>
      </c>
      <c r="AY191" s="20">
        <v>18313910</v>
      </c>
    </row>
    <row r="192" spans="1:52" x14ac:dyDescent="0.3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8705099</v>
      </c>
      <c r="AY193" s="17">
        <f>SUM(AY194:AY197)</f>
        <v>7528148.3300000001</v>
      </c>
    </row>
    <row r="194" spans="1:51" x14ac:dyDescent="0.3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6000</v>
      </c>
    </row>
    <row r="195" spans="1:51" x14ac:dyDescent="0.3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8705099</v>
      </c>
      <c r="AY195" s="20">
        <v>7522148.3300000001</v>
      </c>
    </row>
    <row r="196" spans="1:51" x14ac:dyDescent="0.3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5121883</v>
      </c>
      <c r="AY198" s="17">
        <f>SUM(AY199:AY206)</f>
        <v>3705204.16</v>
      </c>
    </row>
    <row r="199" spans="1:51" x14ac:dyDescent="0.3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4446971</v>
      </c>
      <c r="AY200" s="20">
        <v>3121640.66</v>
      </c>
    </row>
    <row r="201" spans="1:51" x14ac:dyDescent="0.3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270051</v>
      </c>
      <c r="AY201" s="20">
        <v>353600.5</v>
      </c>
    </row>
    <row r="202" spans="1:51" x14ac:dyDescent="0.3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404861</v>
      </c>
      <c r="AY202" s="20">
        <v>229963</v>
      </c>
    </row>
    <row r="203" spans="1:51" x14ac:dyDescent="0.3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3510101.5</v>
      </c>
      <c r="AY212" s="17">
        <f>SUM(AY213:AY218)</f>
        <v>2011191.16</v>
      </c>
    </row>
    <row r="213" spans="1:51" x14ac:dyDescent="0.3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3457678.63</v>
      </c>
      <c r="AY214" s="20">
        <v>1988864.96</v>
      </c>
    </row>
    <row r="215" spans="1:51" x14ac:dyDescent="0.3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52422.87</v>
      </c>
      <c r="AY218" s="20">
        <v>22326.2</v>
      </c>
    </row>
    <row r="219" spans="1:51" x14ac:dyDescent="0.3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766242</v>
      </c>
      <c r="AY219" s="17">
        <v>895014</v>
      </c>
    </row>
    <row r="220" spans="1:51" x14ac:dyDescent="0.3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766242</v>
      </c>
      <c r="AY220" s="20">
        <v>895014</v>
      </c>
    </row>
    <row r="221" spans="1:51" x14ac:dyDescent="0.3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7270595.4399999995</v>
      </c>
      <c r="AY222" s="15">
        <f>AY223+AY232+AY236+AY246+AY256+AY264+AY267+AY273+AY277</f>
        <v>8231383.9700000007</v>
      </c>
    </row>
    <row r="223" spans="1:51" x14ac:dyDescent="0.3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1134369.6299999999</v>
      </c>
      <c r="AY223" s="17">
        <f>SUM(AY224:AY231)</f>
        <v>839043.04999999993</v>
      </c>
    </row>
    <row r="224" spans="1:51" x14ac:dyDescent="0.3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437610.75</v>
      </c>
      <c r="AY224" s="20">
        <v>363541.92</v>
      </c>
    </row>
    <row r="225" spans="1:51" x14ac:dyDescent="0.3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25705.599999999999</v>
      </c>
      <c r="AY225" s="20">
        <v>20727.599999999999</v>
      </c>
    </row>
    <row r="226" spans="1:51" x14ac:dyDescent="0.3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76548.77</v>
      </c>
      <c r="AY227" s="20">
        <v>76553.53</v>
      </c>
    </row>
    <row r="228" spans="1:51" x14ac:dyDescent="0.3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110234.22</v>
      </c>
      <c r="AY228" s="20">
        <v>130030.24</v>
      </c>
    </row>
    <row r="229" spans="1:51" x14ac:dyDescent="0.3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129181.91</v>
      </c>
      <c r="AY229" s="20">
        <v>87027.12</v>
      </c>
    </row>
    <row r="230" spans="1:51" x14ac:dyDescent="0.3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355088.38</v>
      </c>
      <c r="AY231" s="20">
        <v>161162.64000000001</v>
      </c>
    </row>
    <row r="232" spans="1:51" x14ac:dyDescent="0.3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120968.7</v>
      </c>
      <c r="AY232" s="17">
        <f>SUM(AY233:AY235)</f>
        <v>110601.86</v>
      </c>
    </row>
    <row r="233" spans="1:51" x14ac:dyDescent="0.3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120968.7</v>
      </c>
      <c r="AY233" s="20">
        <v>110601.86</v>
      </c>
    </row>
    <row r="234" spans="1:51" x14ac:dyDescent="0.3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734178.22</v>
      </c>
      <c r="AY246" s="17">
        <f>SUM(AY247:AY255)</f>
        <v>1460236.24</v>
      </c>
    </row>
    <row r="247" spans="1:51" x14ac:dyDescent="0.3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19311</v>
      </c>
    </row>
    <row r="248" spans="1:51" x14ac:dyDescent="0.3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8338.9699999999993</v>
      </c>
    </row>
    <row r="251" spans="1:51" x14ac:dyDescent="0.3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342216.47</v>
      </c>
      <c r="AY252" s="20">
        <v>764703.63</v>
      </c>
    </row>
    <row r="253" spans="1:51" x14ac:dyDescent="0.3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6960</v>
      </c>
      <c r="AY253" s="20">
        <v>3000</v>
      </c>
    </row>
    <row r="254" spans="1:51" x14ac:dyDescent="0.3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385001.75</v>
      </c>
      <c r="AY255" s="20">
        <v>664882.64</v>
      </c>
    </row>
    <row r="256" spans="1:51" x14ac:dyDescent="0.3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627359.17000000004</v>
      </c>
      <c r="AY256" s="17">
        <f>SUM(AY257:AY263)</f>
        <v>680866.8</v>
      </c>
    </row>
    <row r="257" spans="1:51" x14ac:dyDescent="0.3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3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33805.53</v>
      </c>
      <c r="AY258" s="20">
        <v>39536.83</v>
      </c>
    </row>
    <row r="259" spans="1:51" x14ac:dyDescent="0.3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103020.91</v>
      </c>
      <c r="AY259" s="20">
        <v>118907.28</v>
      </c>
    </row>
    <row r="260" spans="1:51" x14ac:dyDescent="0.3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250976.63</v>
      </c>
      <c r="AY260" s="20">
        <v>121017.4</v>
      </c>
    </row>
    <row r="261" spans="1:51" x14ac:dyDescent="0.3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239556.1</v>
      </c>
      <c r="AY263" s="20">
        <v>401405.29</v>
      </c>
    </row>
    <row r="264" spans="1:51" x14ac:dyDescent="0.3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3678185.57</v>
      </c>
      <c r="AY264" s="17">
        <f>SUM(AY265:AY266)</f>
        <v>4037228.74</v>
      </c>
    </row>
    <row r="265" spans="1:51" x14ac:dyDescent="0.3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3678185.57</v>
      </c>
      <c r="AY265" s="20">
        <v>4037228.74</v>
      </c>
    </row>
    <row r="266" spans="1:51" x14ac:dyDescent="0.3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153792.35999999999</v>
      </c>
      <c r="AY267" s="17">
        <f>SUM(AY268:AY272)</f>
        <v>294702.79000000004</v>
      </c>
    </row>
    <row r="268" spans="1:51" x14ac:dyDescent="0.3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23181.200000000001</v>
      </c>
      <c r="AY268" s="20">
        <v>202975.89</v>
      </c>
    </row>
    <row r="269" spans="1:51" x14ac:dyDescent="0.3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53762.39</v>
      </c>
      <c r="AY269" s="20">
        <v>41859.949999999997</v>
      </c>
    </row>
    <row r="270" spans="1:51" x14ac:dyDescent="0.3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73097.33</v>
      </c>
      <c r="AY270" s="20">
        <v>41781.75</v>
      </c>
    </row>
    <row r="271" spans="1:51" x14ac:dyDescent="0.3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3751.44</v>
      </c>
      <c r="AY272" s="20">
        <v>8085.2</v>
      </c>
    </row>
    <row r="273" spans="1:51" x14ac:dyDescent="0.3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821741.78999999992</v>
      </c>
      <c r="AY277" s="17">
        <f>SUM(AY278:AY286)</f>
        <v>808704.49</v>
      </c>
    </row>
    <row r="278" spans="1:51" x14ac:dyDescent="0.3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90529.01</v>
      </c>
      <c r="AY278" s="20">
        <v>103541.33</v>
      </c>
    </row>
    <row r="279" spans="1:51" x14ac:dyDescent="0.3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16991.099999999999</v>
      </c>
      <c r="AY279" s="20">
        <v>34332.57</v>
      </c>
    </row>
    <row r="280" spans="1:51" x14ac:dyDescent="0.3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1491.71</v>
      </c>
      <c r="AY280" s="20">
        <v>0</v>
      </c>
    </row>
    <row r="281" spans="1:51" x14ac:dyDescent="0.3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40666.53</v>
      </c>
      <c r="AY281" s="20">
        <v>34832.19</v>
      </c>
    </row>
    <row r="282" spans="1:51" x14ac:dyDescent="0.3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485575.55</v>
      </c>
      <c r="AY283" s="20">
        <v>469265.53</v>
      </c>
    </row>
    <row r="284" spans="1:51" x14ac:dyDescent="0.3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186487.89</v>
      </c>
      <c r="AY285" s="20">
        <v>166732.87</v>
      </c>
    </row>
    <row r="286" spans="1:51" x14ac:dyDescent="0.3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18321907.5</v>
      </c>
      <c r="AY287" s="15">
        <f>AY288+AY298+AY308+AY318+AY328+AY338+AY346+AY356+AY362</f>
        <v>13803650.359999998</v>
      </c>
    </row>
    <row r="288" spans="1:51" x14ac:dyDescent="0.3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8104915.5499999998</v>
      </c>
      <c r="AY288" s="17">
        <v>8472630.6899999995</v>
      </c>
    </row>
    <row r="289" spans="1:51" x14ac:dyDescent="0.3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7899743.5499999998</v>
      </c>
      <c r="AY289" s="20">
        <v>8284413.0800000001</v>
      </c>
    </row>
    <row r="290" spans="1:51" x14ac:dyDescent="0.3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252</v>
      </c>
      <c r="AY291" s="20">
        <v>0</v>
      </c>
    </row>
    <row r="292" spans="1:51" x14ac:dyDescent="0.3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93180</v>
      </c>
      <c r="AY292" s="20">
        <v>78289.11</v>
      </c>
    </row>
    <row r="293" spans="1:51" x14ac:dyDescent="0.3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111460</v>
      </c>
      <c r="AY295" s="20">
        <v>107835</v>
      </c>
    </row>
    <row r="296" spans="1:51" x14ac:dyDescent="0.3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280</v>
      </c>
      <c r="AY296" s="20">
        <v>2093.5</v>
      </c>
    </row>
    <row r="297" spans="1:51" x14ac:dyDescent="0.3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1990859.3299999998</v>
      </c>
      <c r="AY298" s="17">
        <f>SUM(AY299:AY307)</f>
        <v>286671.05</v>
      </c>
    </row>
    <row r="299" spans="1:51" x14ac:dyDescent="0.3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81929.89</v>
      </c>
      <c r="AY300" s="20">
        <v>0</v>
      </c>
    </row>
    <row r="301" spans="1:51" x14ac:dyDescent="0.3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566961.07999999996</v>
      </c>
      <c r="AY301" s="20">
        <v>121983.05</v>
      </c>
    </row>
    <row r="302" spans="1:51" x14ac:dyDescent="0.3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1320344.2</v>
      </c>
      <c r="AY303" s="20">
        <v>115128</v>
      </c>
    </row>
    <row r="304" spans="1:51" x14ac:dyDescent="0.3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17604.16</v>
      </c>
      <c r="AY304" s="20">
        <v>48860</v>
      </c>
    </row>
    <row r="305" spans="1:51" x14ac:dyDescent="0.3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4020</v>
      </c>
      <c r="AY307" s="20">
        <v>700</v>
      </c>
    </row>
    <row r="308" spans="1:51" x14ac:dyDescent="0.3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1615116.03</v>
      </c>
      <c r="AY308" s="17">
        <f>SUM(AY309:AY317)</f>
        <v>975537.85</v>
      </c>
    </row>
    <row r="309" spans="1:51" x14ac:dyDescent="0.3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1133967.75</v>
      </c>
      <c r="AY309" s="20">
        <v>959324.85</v>
      </c>
    </row>
    <row r="310" spans="1:51" x14ac:dyDescent="0.3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3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147068.28</v>
      </c>
      <c r="AY311" s="20">
        <v>0</v>
      </c>
    </row>
    <row r="312" spans="1:51" x14ac:dyDescent="0.3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334080</v>
      </c>
      <c r="AY312" s="20">
        <v>16213</v>
      </c>
    </row>
    <row r="313" spans="1:51" x14ac:dyDescent="0.3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405313.31</v>
      </c>
      <c r="AY318" s="17">
        <f>SUM(AY319:AY327)</f>
        <v>611245.54</v>
      </c>
    </row>
    <row r="319" spans="1:51" x14ac:dyDescent="0.3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32763.75</v>
      </c>
      <c r="AY319" s="20">
        <v>17862.39</v>
      </c>
    </row>
    <row r="320" spans="1:51" x14ac:dyDescent="0.3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126006.48</v>
      </c>
      <c r="AY322" s="20">
        <v>553623.15</v>
      </c>
    </row>
    <row r="323" spans="1:51" x14ac:dyDescent="0.3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224112.03</v>
      </c>
      <c r="AY323" s="20">
        <v>0</v>
      </c>
    </row>
    <row r="324" spans="1:51" x14ac:dyDescent="0.3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22431.05</v>
      </c>
      <c r="AY325" s="20">
        <v>39760</v>
      </c>
    </row>
    <row r="326" spans="1:51" x14ac:dyDescent="0.3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1996427.27</v>
      </c>
      <c r="AY328" s="17">
        <f>SUM(AY329:AY337)</f>
        <v>2858474.0599999996</v>
      </c>
    </row>
    <row r="329" spans="1:51" x14ac:dyDescent="0.3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986700.03</v>
      </c>
      <c r="AY329" s="20">
        <v>1628172.07</v>
      </c>
    </row>
    <row r="330" spans="1:51" x14ac:dyDescent="0.3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10227.23</v>
      </c>
      <c r="AY330" s="20">
        <v>12168</v>
      </c>
    </row>
    <row r="331" spans="1:51" x14ac:dyDescent="0.3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28489.33</v>
      </c>
      <c r="AY331" s="20">
        <v>24601.98</v>
      </c>
    </row>
    <row r="332" spans="1:51" x14ac:dyDescent="0.3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810584.99</v>
      </c>
      <c r="AY333" s="20">
        <v>376118.62</v>
      </c>
    </row>
    <row r="334" spans="1:51" x14ac:dyDescent="0.3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153059.69</v>
      </c>
      <c r="AY335" s="20">
        <v>812353.47</v>
      </c>
    </row>
    <row r="336" spans="1:51" x14ac:dyDescent="0.3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7366</v>
      </c>
      <c r="AY336" s="20">
        <v>2019.92</v>
      </c>
    </row>
    <row r="337" spans="1:51" x14ac:dyDescent="0.3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3040</v>
      </c>
    </row>
    <row r="338" spans="1:51" x14ac:dyDescent="0.3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900</v>
      </c>
      <c r="AY338" s="17">
        <f>SUM(AY339:AY345)</f>
        <v>46520</v>
      </c>
    </row>
    <row r="339" spans="1:51" x14ac:dyDescent="0.3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900</v>
      </c>
      <c r="AY339" s="20">
        <v>46520</v>
      </c>
    </row>
    <row r="340" spans="1:51" x14ac:dyDescent="0.3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49891.16</v>
      </c>
      <c r="AY346" s="17">
        <f>SUM(AY347:AY355)</f>
        <v>80544.28</v>
      </c>
    </row>
    <row r="347" spans="1:51" x14ac:dyDescent="0.3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1062.9100000000001</v>
      </c>
    </row>
    <row r="348" spans="1:51" x14ac:dyDescent="0.3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49891.16</v>
      </c>
      <c r="AY351" s="20">
        <v>79481.37</v>
      </c>
    </row>
    <row r="352" spans="1:51" x14ac:dyDescent="0.3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3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3606277.75</v>
      </c>
      <c r="AY356" s="17">
        <f>SUM(AY357:AY361)</f>
        <v>145367.06</v>
      </c>
    </row>
    <row r="357" spans="1:51" x14ac:dyDescent="0.3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3606277.75</v>
      </c>
      <c r="AY358" s="20">
        <v>145367.06</v>
      </c>
    </row>
    <row r="359" spans="1:51" x14ac:dyDescent="0.3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552207.1</v>
      </c>
      <c r="AY362" s="17">
        <f>SUM(AY363:AY371)</f>
        <v>326659.82999999996</v>
      </c>
    </row>
    <row r="363" spans="1:51" x14ac:dyDescent="0.3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3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552207.1</v>
      </c>
      <c r="AY364" s="20">
        <v>262983.23</v>
      </c>
    </row>
    <row r="365" spans="1:51" x14ac:dyDescent="0.3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55577.599999999999</v>
      </c>
    </row>
    <row r="368" spans="1:51" x14ac:dyDescent="0.3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8099</v>
      </c>
    </row>
    <row r="369" spans="1:51" x14ac:dyDescent="0.3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5429623.0199999996</v>
      </c>
      <c r="AY372" s="13">
        <f>AY373+AY385+AY391+AY403+AY416+AY423+AY433+AY436+AY447</f>
        <v>3987842.83</v>
      </c>
    </row>
    <row r="373" spans="1:51" x14ac:dyDescent="0.3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469217.93</v>
      </c>
      <c r="AY385" s="15">
        <f>AY386+AY390</f>
        <v>192392</v>
      </c>
    </row>
    <row r="386" spans="1:51" x14ac:dyDescent="0.3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469217.93</v>
      </c>
      <c r="AY390" s="17">
        <v>192392</v>
      </c>
    </row>
    <row r="391" spans="1:51" x14ac:dyDescent="0.3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4960405.09</v>
      </c>
      <c r="AY403" s="15">
        <f>AY404+AY406+AY408+AY414</f>
        <v>3795450.83</v>
      </c>
    </row>
    <row r="404" spans="1:51" x14ac:dyDescent="0.3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162050</v>
      </c>
      <c r="AY404" s="17">
        <f>SUM(AY405)</f>
        <v>678425.7</v>
      </c>
    </row>
    <row r="405" spans="1:51" x14ac:dyDescent="0.3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162050</v>
      </c>
      <c r="AY405" s="20">
        <v>678425.7</v>
      </c>
    </row>
    <row r="406" spans="1:51" x14ac:dyDescent="0.3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4798355.09</v>
      </c>
      <c r="AY408" s="17">
        <f>SUM(AY409:AY413)</f>
        <v>3117025.13</v>
      </c>
    </row>
    <row r="409" spans="1:51" x14ac:dyDescent="0.3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2120297.0499999998</v>
      </c>
      <c r="AY409" s="20">
        <v>7086.01</v>
      </c>
    </row>
    <row r="410" spans="1:51" x14ac:dyDescent="0.3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2678058.04</v>
      </c>
      <c r="AY411" s="20">
        <v>3109939.12</v>
      </c>
    </row>
    <row r="412" spans="1:51" x14ac:dyDescent="0.3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178365.27</v>
      </c>
      <c r="AY477" s="13">
        <f>AY478+AY489+AY494+AY499+AY502</f>
        <v>0</v>
      </c>
    </row>
    <row r="478" spans="1:51" x14ac:dyDescent="0.3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178365.27</v>
      </c>
      <c r="AY478" s="15">
        <f>AY479+AY483</f>
        <v>0</v>
      </c>
    </row>
    <row r="479" spans="1:51" x14ac:dyDescent="0.3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178365.27</v>
      </c>
      <c r="AY479" s="17">
        <f>SUM(AY480:AY482)</f>
        <v>0</v>
      </c>
    </row>
    <row r="480" spans="1:51" x14ac:dyDescent="0.3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178365.27</v>
      </c>
      <c r="AY480" s="20">
        <v>0</v>
      </c>
    </row>
    <row r="481" spans="1:51" x14ac:dyDescent="0.3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3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3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3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3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3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3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3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3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3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3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3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3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3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6" x14ac:dyDescent="0.3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3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3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3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72143286.729999989</v>
      </c>
      <c r="AY543" s="30">
        <f>AY186+AY372+AY453+AY477+AY507+AY540</f>
        <v>61073682.809999995</v>
      </c>
    </row>
    <row r="544" spans="1:51" ht="16.5" customHeight="1" thickBot="1" x14ac:dyDescent="0.4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15317395.230000004</v>
      </c>
      <c r="AY544" s="31">
        <f>AY184-AY543</f>
        <v>27700369.660000004</v>
      </c>
    </row>
    <row r="545" spans="2:51" ht="15" thickTop="1" x14ac:dyDescent="0.3"/>
    <row r="546" spans="2:51" ht="18" x14ac:dyDescent="0.35">
      <c r="B546" s="34" t="s">
        <v>1058</v>
      </c>
    </row>
    <row r="547" spans="2:51" x14ac:dyDescent="0.3">
      <c r="B547" s="1"/>
    </row>
    <row r="548" spans="2:51" x14ac:dyDescent="0.3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3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3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3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3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3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3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3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3"/>
    <row r="557" spans="2:51" hidden="1" x14ac:dyDescent="0.3"/>
    <row r="558" spans="2:51" hidden="1" x14ac:dyDescent="0.3"/>
    <row r="559" spans="2:51" hidden="1" x14ac:dyDescent="0.3"/>
    <row r="560" spans="2:51" hidden="1" x14ac:dyDescent="0.3"/>
    <row r="561" x14ac:dyDescent="0.3"/>
    <row r="562" x14ac:dyDescent="0.3"/>
    <row r="563" x14ac:dyDescent="0.3"/>
    <row r="564" x14ac:dyDescent="0.3"/>
  </sheetData>
  <sheetProtection algorithmName="SHA-512" hashValue="7f/IqZ0pKpbXBg0eHGohDqCv6/yYpPWJd+Jt/nyMU/acl5V9xRzHwy21ftpkjVMgmu3uHenTg4kofdD8Ygpr3Q==" saltValue="H5BSpX+vxf/4M68S6D7sFA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2021-12-07T19:32:18Z</dcterms:created>
  <dcterms:modified xsi:type="dcterms:W3CDTF">2023-04-25T18:49:09Z</dcterms:modified>
</cp:coreProperties>
</file>