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6MScotfzmpdJzZtxAKXv2XP99wi0V+rzW8fHhM2xngRGMtwZHTNQzJ1BJT6jgKIKjKgfv/M6a0A2hKbby7D4GA==" workbookSaltValue="aMF0n65m/2IJ0zbgdrC5/A==" workbookSpinCount="100000" lockStructure="1"/>
  <bookViews>
    <workbookView xWindow="0" yWindow="0" windowWidth="15276" windowHeight="3732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<sst xmlns="http://schemas.openxmlformats.org/spreadsheetml/2006/main" count="394" uniqueCount="393">
  <si>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</si>
  <si>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</si>
  <si>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</si>
  <si>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</si>
  <si>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</si>
  <si>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</si>
  <si>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</si>
  <si>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</si>
  <si>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</si>
  <si>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</si>
  <si>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</si>
  <si>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</si>
  <si>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</si>
  <si>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</si>
  <si>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</si>
  <si>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</si>
  <si>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</si>
  <si>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</si>
  <si>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</si>
  <si>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</si>
  <si>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</si>
  <si>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</si>
  <si>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</si>
  <si>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</si>
  <si>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</si>
  <si>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</si>
  <si>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</si>
  <si>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</si>
  <si>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</si>
  <si>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</si>
  <si>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</si>
  <si>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</si>
  <si>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</si>
  <si>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</si>
  <si>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</si>
  <si>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</si>
  <si>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</si>
  <si>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</si>
  <si>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</si>
  <si>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</si>
  <si>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</si>
  <si>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</si>
  <si>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</si>
  <si>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</si>
  <si>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</si>
  <si>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</si>
  <si>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</si>
  <si>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</si>
  <si>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</si>
  <si>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</si>
  <si>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</si>
  <si>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</si>
  <si>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</si>
  <si>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</si>
  <si>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</si>
  <si>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</si>
  <si>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</si>
  <si>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</si>
  <si>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</si>
  <si>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</si>
  <si>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</si>
  <si>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</si>
  <si>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</si>
  <si>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</si>
  <si>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</si>
  <si>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</si>
  <si>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</si>
  <si>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</si>
  <si>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</si>
  <si>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</si>
  <si>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</si>
  <si>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</si>
  <si>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</si>
  <si>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</si>
  <si>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</si>
  <si>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</si>
  <si>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</si>
  <si>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</si>
  <si>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</si>
  <si>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</si>
  <si>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</si>
  <si>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</si>
  <si>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</si>
  <si>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</si>
  <si>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</si>
  <si>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</si>
  <si>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</si>
  <si>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</si>
  <si>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</si>
  <si>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</si>
  <si>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</si>
  <si>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</si>
  <si>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</si>
  <si>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</si>
  <si>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</si>
  <si>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</si>
  <si>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</si>
  <si>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</si>
  <si>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</si>
  <si>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</si>
  <si>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</si>
  <si>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</si>
  <si>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</si>
  <si>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</si>
  <si>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</si>
  <si>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</si>
  <si>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</si>
  <si>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</si>
  <si>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</si>
  <si>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</si>
  <si>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</si>
  <si>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</si>
  <si>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</si>
  <si>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</si>
  <si>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</si>
  <si>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</si>
  <si>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</si>
  <si>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</si>
  <si>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</si>
  <si>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</si>
  <si>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</si>
  <si>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</si>
  <si>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</si>
  <si>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</si>
  <si>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</si>
  <si>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</si>
  <si>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</si>
  <si>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</si>
  <si>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</si>
  <si>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</si>
  <si>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</si>
  <si>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</si>
  <si>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</si>
  <si>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</si>
  <si>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</si>
  <si>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</si>
  <si>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</si>
  <si>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</si>
  <si>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</si>
  <si>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</si>
  <si>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</si>
  <si>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</si>
  <si>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</si>
  <si>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</si>
  <si>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</si>
  <si>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</si>
  <si>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</si>
  <si>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</si>
  <si>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</si>
  <si>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</si>
  <si>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</si>
  <si>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</si>
  <si>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</si>
  <si>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</si>
  <si>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</si>
  <si>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</si>
  <si>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</si>
  <si>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</si>
  <si>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</si>
  <si>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</si>
  <si>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</si>
  <si>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</si>
  <si>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</si>
  <si>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</si>
  <si>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</si>
  <si>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</si>
  <si>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</si>
  <si>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</si>
  <si>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</si>
  <si>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</si>
  <si>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</si>
  <si>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</si>
  <si>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</si>
  <si>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</si>
  <si>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</si>
  <si>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</si>
  <si>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</si>
  <si>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</si>
  <si>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</si>
  <si>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</si>
  <si>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</si>
  <si>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</si>
  <si>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</si>
  <si>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</si>
  <si>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</si>
  <si>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</si>
  <si>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</si>
  <si>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</si>
  <si>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</si>
  <si>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</si>
  <si>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</si>
  <si>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</si>
  <si>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</si>
  <si>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</si>
  <si>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</si>
  <si>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</si>
  <si>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</si>
  <si>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</si>
  <si>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</si>
  <si>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</si>
  <si>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</si>
  <si>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</si>
  <si>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</si>
  <si>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</si>
  <si>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</si>
  <si>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</si>
  <si>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</si>
  <si>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</si>
  <si>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</si>
  <si>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</si>
  <si>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</si>
  <si>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</si>
  <si>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</si>
  <si>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</si>
  <si>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</si>
  <si>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</si>
  <si>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</si>
  <si>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</si>
  <si>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</si>
  <si>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</si>
  <si>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</si>
  <si>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</si>
  <si>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</si>
  <si>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</si>
  <si>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</si>
  <si>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</si>
  <si>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</si>
  <si>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</si>
  <si>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</si>
  <si>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</si>
  <si>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</si>
  <si>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</si>
  <si>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</si>
  <si>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</si>
  <si>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</si>
  <si>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</si>
  <si>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</si>
  <si>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</si>
  <si>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</si>
  <si>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</si>
  <si>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</si>
  <si>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</si>
  <si>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</si>
  <si>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</si>
  <si>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</si>
  <si>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</si>
  <si>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</si>
  <si>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</si>
  <si>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</si>
  <si>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</si>
  <si>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</si>
  <si>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</si>
  <si>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</si>
  <si>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</si>
  <si>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</si>
  <si>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</si>
  <si>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</si>
  <si>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</si>
  <si>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</si>
  <si>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</si>
  <si>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</si>
  <si>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</si>
  <si>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</si>
  <si>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</si>
  <si>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</si>
  <si>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</si>
  <si>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</si>
  <si>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</si>
  <si>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</si>
  <si>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</si>
  <si>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</si>
  <si>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</si>
  <si>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</si>
  <si>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</si>
  <si>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</si>
  <si>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</si>
  <si>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</si>
  <si>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</si>
  <si>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</si>
  <si>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</si>
  <si>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</si>
  <si>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</si>
  <si>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</si>
  <si>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</si>
  <si>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</si>
  <si>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</si>
  <si>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</si>
  <si>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</si>
  <si>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</si>
  <si>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</si>
  <si>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</si>
  <si>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</si>
  <si>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</si>
  <si>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</si>
  <si>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</si>
  <si>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</si>
  <si>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</si>
  <si>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</si>
  <si>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</si>
  <si>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</si>
  <si>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</si>
  <si>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</si>
  <si>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</si>
  <si>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</si>
  <si>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</si>
  <si>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</si>
  <si>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</si>
  <si>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</si>
  <si>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</si>
  <si>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</si>
  <si>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</si>
  <si>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</si>
  <si>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</si>
  <si>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</si>
  <si>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</si>
  <si>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</si>
  <si>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</si>
  <si>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</si>
  <si>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</si>
  <si>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</si>
  <si>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</si>
  <si>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</si>
  <si>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</si>
  <si>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</si>
  <si>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</si>
  <si>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</si>
  <si>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</si>
  <si>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</si>
  <si>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</si>
  <si>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</si>
  <si>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</si>
  <si>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</si>
  <si>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</si>
  <si>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</si>
  <si>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</si>
  <si>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</si>
  <si>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</si>
  <si>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</si>
  <si>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</si>
  <si>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</si>
  <si>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</si>
  <si>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</si>
  <si>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</si>
  <si>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</si>
  <si>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</si>
  <si>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</si>
  <si>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</si>
  <si>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</si>
  <si>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</si>
  <si>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</si>
  <si>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</si>
  <si>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</si>
  <si>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</si>
  <si>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</si>
  <si>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</si>
  <si>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</si>
  <si>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</si>
  <si>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</si>
  <si>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</si>
  <si>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</si>
  <si>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</si>
  <si>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</si>
  <si>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</si>
  <si>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</si>
  <si>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</si>
  <si>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</si>
  <si>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</si>
  <si>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</si>
  <si>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</si>
  <si>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</si>
  <si>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</si>
  <si>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</si>
  <si>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</si>
  <si>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</si>
  <si>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</si>
  <si>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</si>
  <si>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</si>
  <si>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</si>
  <si>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</si>
  <si>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</si>
  <si>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</si>
  <si>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</si>
  <si>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</si>
  <si>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</si>
  <si>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</si>
  <si>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</si>
  <si>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VILLA CORONA</t>
  </si>
  <si>
    <t>DEL 1 AL 31 DE DICIEMBRE DE 202</t>
  </si>
  <si>
    <t>ING. ARMANDO SENCION GUZMAN</t>
  </si>
  <si>
    <t>L.C. JULIA VIRGEN OJEDA</t>
  </si>
  <si>
    <t>PRESIDENTE MUNICIPAL</t>
  </si>
  <si>
    <t>ENCARGADA DE LA HACIENDA MUNICIPAL</t>
  </si>
  <si>
    <t>ASEJ2022-12-25-04-2023-1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</si>
</sst>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8671875" style="44" customWidth="1"/>
    <col min="31" max="31" width="4.33203125" style="44" customWidth="1"/>
    <col min="32" max="33" width="22.88671875" style="49" customWidth="1"/>
    <col min="34" max="34" width="7" style="49" customWidth="1"/>
    <col min="35" max="63" width="2.88671875" style="44" customWidth="1"/>
    <col min="64" max="64" width="4.109375" style="44" customWidth="1"/>
    <col min="65" max="66" width="22.88671875" style="49" customWidth="1"/>
    <col min="67" max="74" width="2.33203125" style="44" hidden="1" customWidth="1"/>
    <col min="75" max="16384" width="11.44140625" style="44" hidden="1"/>
  </cols>
  <sheetData>
    <row r="1" spans="1:66" s="2" customFormat="1" ht="23.4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2022</v>
      </c>
      <c r="AG5" s="6">
        <v>2021</v>
      </c>
      <c r="AH5" s="6" t="s">
        <v>3</v>
      </c>
      <c r="AI5" s="68" t="s">
        <v>2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2022</v>
      </c>
      <c r="BN5" s="6">
        <v>2021</v>
      </c>
    </row>
    <row r="6" spans="1:66" s="11" customFormat="1" ht="15" customHeight="1">
      <c r="A6" s="8">
        <v>10000</v>
      </c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5</v>
      </c>
      <c r="AI6" s="69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8</v>
      </c>
      <c r="AI7" s="61" t="s">
        <v>9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1411271.56</v>
      </c>
      <c r="AG8" s="16">
        <f>SUM(AG9:AG15)</f>
        <v>2105402.35</v>
      </c>
      <c r="AH8" s="14" t="s">
        <v>11</v>
      </c>
      <c r="AI8" s="62" t="s">
        <v>12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2834360.9400000004</v>
      </c>
      <c r="BN8" s="16">
        <f>SUM(BN9:BN17)</f>
        <v>3431180.52</v>
      </c>
    </row>
    <row r="9" spans="1:66" s="11" customFormat="1" ht="15" customHeight="1">
      <c r="A9" s="17">
        <v>11110</v>
      </c>
      <c r="B9" s="63" t="s">
        <v>13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-292.54000000000002</v>
      </c>
      <c r="AG9" s="18">
        <v>9</v>
      </c>
      <c r="AH9" s="19" t="s">
        <v>14</v>
      </c>
      <c r="AI9" s="64" t="s">
        <v>15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-1193</v>
      </c>
      <c r="BN9" s="18">
        <v>0</v>
      </c>
    </row>
    <row r="10" spans="1:66" s="11" customFormat="1" ht="15" customHeight="1">
      <c r="A10" s="17">
        <v>11120</v>
      </c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1411564.1</v>
      </c>
      <c r="AG10" s="18">
        <v>2105393.35</v>
      </c>
      <c r="AH10" s="19" t="s">
        <v>17</v>
      </c>
      <c r="AI10" s="64" t="s">
        <v>18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638837.04</v>
      </c>
      <c r="BN10" s="18">
        <v>631531.12</v>
      </c>
    </row>
    <row r="11" spans="1:66" s="11" customFormat="1" ht="15" customHeight="1">
      <c r="A11" s="17">
        <v>11130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20</v>
      </c>
      <c r="AI11" s="64" t="s">
        <v>21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10385.200000000001</v>
      </c>
      <c r="BN11" s="18">
        <v>8275.9</v>
      </c>
    </row>
    <row r="12" spans="1:66" s="11" customFormat="1" ht="15" customHeight="1">
      <c r="A12" s="17">
        <v>11140</v>
      </c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23</v>
      </c>
      <c r="AI12" s="64" t="s">
        <v>24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26</v>
      </c>
      <c r="AI13" s="64" t="s">
        <v>27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29</v>
      </c>
      <c r="AI14" s="64" t="s">
        <v>30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32</v>
      </c>
      <c r="AI15" s="64" t="s">
        <v>33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0</v>
      </c>
      <c r="BN15" s="18">
        <v>0</v>
      </c>
    </row>
    <row r="16" spans="1:66" s="11" customFormat="1" ht="15" customHeight="1">
      <c r="A16" s="12">
        <v>11200</v>
      </c>
      <c r="B16" s="62" t="s">
        <v>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3611954.48</v>
      </c>
      <c r="AG16" s="16">
        <f>SUM(AG17:AG23)</f>
        <v>3260102.09</v>
      </c>
      <c r="AH16" s="19" t="s">
        <v>35</v>
      </c>
      <c r="AI16" s="64" t="s">
        <v>36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38</v>
      </c>
      <c r="AI17" s="64" t="s">
        <v>39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2186331.7000000002</v>
      </c>
      <c r="BN17" s="18">
        <v>2791373.5</v>
      </c>
    </row>
    <row r="18" spans="1:66" s="11" customFormat="1" ht="15" customHeight="1">
      <c r="A18" s="17">
        <v>11220</v>
      </c>
      <c r="B18" s="63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0</v>
      </c>
      <c r="AG18" s="18">
        <v>0</v>
      </c>
      <c r="AH18" s="14" t="s">
        <v>41</v>
      </c>
      <c r="AI18" s="62" t="s">
        <v>42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51485.5</v>
      </c>
      <c r="BN18" s="16">
        <f>SUM(BN19:BN21)</f>
        <v>5562.2</v>
      </c>
    </row>
    <row r="19" spans="1:66" s="11" customFormat="1" ht="15" customHeight="1">
      <c r="A19" s="17" t="s">
        <v>43</v>
      </c>
      <c r="B19" s="63" t="s">
        <v>44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3411853.83</v>
      </c>
      <c r="AG19" s="18">
        <v>3084502.09</v>
      </c>
      <c r="AH19" s="19" t="s">
        <v>45</v>
      </c>
      <c r="AI19" s="64" t="s">
        <v>46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63" t="s">
        <v>48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0.65</v>
      </c>
      <c r="AG20" s="18">
        <v>0</v>
      </c>
      <c r="AH20" s="19" t="s">
        <v>49</v>
      </c>
      <c r="AI20" s="64" t="s">
        <v>50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63" t="s">
        <v>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53</v>
      </c>
      <c r="AI21" s="64" t="s">
        <v>54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51485.5</v>
      </c>
      <c r="BN21" s="18">
        <v>5562.2</v>
      </c>
    </row>
    <row r="22" spans="1:66" s="11" customFormat="1" ht="15" customHeight="1">
      <c r="A22" s="17" t="s">
        <v>55</v>
      </c>
      <c r="B22" s="63" t="s">
        <v>56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200100</v>
      </c>
      <c r="AG22" s="18">
        <v>175600</v>
      </c>
      <c r="AH22" s="14" t="s">
        <v>57</v>
      </c>
      <c r="AI22" s="62" t="s">
        <v>58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59</v>
      </c>
      <c r="B23" s="63" t="s">
        <v>60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61</v>
      </c>
      <c r="AI23" s="64" t="s">
        <v>62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0</v>
      </c>
      <c r="BN23" s="18">
        <v>0</v>
      </c>
    </row>
    <row r="24" spans="1:66" s="11" customFormat="1" ht="15" customHeight="1">
      <c r="A24" s="12" t="s">
        <v>63</v>
      </c>
      <c r="B24" s="62" t="s">
        <v>64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1341990</v>
      </c>
      <c r="AG24" s="16">
        <f>SUM(AG25:AG29)</f>
        <v>1364211.45</v>
      </c>
      <c r="AH24" s="19" t="s">
        <v>65</v>
      </c>
      <c r="AI24" s="64" t="s">
        <v>66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63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0</v>
      </c>
      <c r="AG25" s="18">
        <v>0</v>
      </c>
      <c r="AH25" s="19" t="s">
        <v>69</v>
      </c>
      <c r="AI25" s="64" t="s">
        <v>70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63" t="s">
        <v>72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73</v>
      </c>
      <c r="AI26" s="62" t="s">
        <v>74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63" t="s">
        <v>76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77</v>
      </c>
      <c r="AI27" s="64" t="s">
        <v>78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63" t="s">
        <v>80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81</v>
      </c>
      <c r="AI28" s="64" t="s">
        <v>82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63" t="s">
        <v>84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1341990</v>
      </c>
      <c r="AG29" s="18">
        <v>1364211.45</v>
      </c>
      <c r="AH29" s="14" t="s">
        <v>85</v>
      </c>
      <c r="AI29" s="62" t="s">
        <v>86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402667.05</v>
      </c>
      <c r="BN29" s="16">
        <f>SUM(BN30:BN32)</f>
        <v>3200000</v>
      </c>
    </row>
    <row r="30" spans="1:66" s="11" customFormat="1" ht="15" customHeight="1">
      <c r="A30" s="12" t="s">
        <v>87</v>
      </c>
      <c r="B30" s="62" t="s">
        <v>88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89</v>
      </c>
      <c r="AI30" s="64" t="s">
        <v>90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402667.05</v>
      </c>
      <c r="BN30" s="18">
        <v>3200000</v>
      </c>
    </row>
    <row r="31" spans="1:66" s="11" customFormat="1" ht="15" customHeight="1">
      <c r="A31" s="17" t="s">
        <v>91</v>
      </c>
      <c r="B31" s="63" t="s">
        <v>92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93</v>
      </c>
      <c r="AI31" s="64" t="s">
        <v>94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63" t="s">
        <v>96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97</v>
      </c>
      <c r="AI32" s="64" t="s">
        <v>98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63" t="s">
        <v>100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101</v>
      </c>
      <c r="AI33" s="62" t="s">
        <v>102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63" t="s">
        <v>104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105</v>
      </c>
      <c r="AI34" s="64" t="s">
        <v>106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63" t="s">
        <v>108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109</v>
      </c>
      <c r="AI35" s="64" t="s">
        <v>110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62" t="s">
        <v>112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113</v>
      </c>
      <c r="AI36" s="64" t="s">
        <v>114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63" t="s">
        <v>116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117</v>
      </c>
      <c r="AI37" s="64" t="s">
        <v>118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62" t="s">
        <v>120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121</v>
      </c>
      <c r="AI38" s="64" t="s">
        <v>122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63" t="s">
        <v>124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125</v>
      </c>
      <c r="AI39" s="64" t="s">
        <v>126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64" t="s">
        <v>128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129</v>
      </c>
      <c r="AI40" s="62" t="s">
        <v>130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62" t="s">
        <v>132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133</v>
      </c>
      <c r="AI41" s="64" t="s">
        <v>134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64" t="s">
        <v>136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137</v>
      </c>
      <c r="AI42" s="64" t="s">
        <v>138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64" t="s">
        <v>140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141</v>
      </c>
      <c r="AI43" s="64" t="s">
        <v>142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64" t="s">
        <v>144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145</v>
      </c>
      <c r="AI44" s="62" t="s">
        <v>146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149</v>
      </c>
      <c r="AI45" s="64" t="s">
        <v>150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6365216.04</v>
      </c>
      <c r="AG46" s="22">
        <f>AG8+AG16+AG24+AG30+AG36+AG38+AG41</f>
        <v>6729715.8899999997</v>
      </c>
      <c r="AH46" s="23" t="s">
        <v>152</v>
      </c>
      <c r="AI46" s="64" t="s">
        <v>153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61" t="s">
        <v>155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62" t="s">
        <v>159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3288513.49</v>
      </c>
      <c r="BN48" s="22">
        <f>BN8+BN18+BN22+BN26+BN29+BN33+BN40+BN44</f>
        <v>6636742.7200000007</v>
      </c>
    </row>
    <row r="49" spans="1:66" s="11" customFormat="1" ht="15" customHeight="1">
      <c r="A49" s="17" t="s">
        <v>161</v>
      </c>
      <c r="B49" s="64" t="s">
        <v>162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163</v>
      </c>
      <c r="AI49" s="61" t="s">
        <v>164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165</v>
      </c>
      <c r="B50" s="64" t="s">
        <v>166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167</v>
      </c>
      <c r="AI50" s="62" t="s">
        <v>168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64" t="s">
        <v>170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171</v>
      </c>
      <c r="AI51" s="64" t="s">
        <v>172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64" t="s">
        <v>174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175</v>
      </c>
      <c r="AI52" s="64" t="s">
        <v>176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62" t="s">
        <v>178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0</v>
      </c>
      <c r="AG53" s="16">
        <f>SUM(AG54:AG58)</f>
        <v>0</v>
      </c>
      <c r="AH53" s="14" t="s">
        <v>179</v>
      </c>
      <c r="AI53" s="62" t="s">
        <v>180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64" t="s">
        <v>182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183</v>
      </c>
      <c r="AI54" s="64" t="s">
        <v>184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64" t="s">
        <v>186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0</v>
      </c>
      <c r="AG55" s="18">
        <v>0</v>
      </c>
      <c r="AH55" s="19" t="s">
        <v>187</v>
      </c>
      <c r="AI55" s="64" t="s">
        <v>188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64" t="s">
        <v>190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191</v>
      </c>
      <c r="AI56" s="64" t="s">
        <v>192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64" t="s">
        <v>194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195</v>
      </c>
      <c r="AI57" s="62" t="s">
        <v>196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197</v>
      </c>
      <c r="B58" s="64" t="s">
        <v>198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199</v>
      </c>
      <c r="AI58" s="64" t="s">
        <v>200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62" t="s">
        <v>202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253454716.64000002</v>
      </c>
      <c r="AG59" s="16">
        <f>SUM(AG60:AG66)</f>
        <v>241751890.52000001</v>
      </c>
      <c r="AH59" s="19" t="s">
        <v>203</v>
      </c>
      <c r="AI59" s="64" t="s">
        <v>204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64" t="s">
        <v>206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0</v>
      </c>
      <c r="AG60" s="18">
        <v>0</v>
      </c>
      <c r="AH60" s="19" t="s">
        <v>207</v>
      </c>
      <c r="AI60" s="64" t="s">
        <v>208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0</v>
      </c>
      <c r="BN60" s="18">
        <v>0</v>
      </c>
    </row>
    <row r="61" spans="1:66" s="11" customFormat="1" ht="15" customHeight="1">
      <c r="A61" s="17" t="s">
        <v>209</v>
      </c>
      <c r="B61" s="64" t="s">
        <v>210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211</v>
      </c>
      <c r="AI61" s="64" t="s">
        <v>212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64" t="s">
        <v>214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241751890.52000001</v>
      </c>
      <c r="AG62" s="18">
        <v>241751890.52000001</v>
      </c>
      <c r="AH62" s="19" t="s">
        <v>215</v>
      </c>
      <c r="AI62" s="64" t="s">
        <v>216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64" t="s">
        <v>218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0</v>
      </c>
      <c r="AG63" s="18">
        <v>0</v>
      </c>
      <c r="AH63" s="14" t="s">
        <v>219</v>
      </c>
      <c r="AI63" s="62" t="s">
        <v>220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64" t="s">
        <v>222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0</v>
      </c>
      <c r="AG64" s="18">
        <v>0</v>
      </c>
      <c r="AH64" s="19" t="s">
        <v>223</v>
      </c>
      <c r="AI64" s="64" t="s">
        <v>224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64" t="s">
        <v>226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11642627.689999999</v>
      </c>
      <c r="AG65" s="18">
        <v>0</v>
      </c>
      <c r="AH65" s="19" t="s">
        <v>227</v>
      </c>
      <c r="AI65" s="64" t="s">
        <v>228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64" t="s">
        <v>230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60198.43</v>
      </c>
      <c r="AG66" s="18">
        <v>0</v>
      </c>
      <c r="AH66" s="19" t="s">
        <v>231</v>
      </c>
      <c r="AI66" s="64" t="s">
        <v>232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62" t="s">
        <v>234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13325445.359999999</v>
      </c>
      <c r="AG67" s="16">
        <f>SUM(AG68:AG75)</f>
        <v>12919029.390000001</v>
      </c>
      <c r="AH67" s="14" t="s">
        <v>235</v>
      </c>
      <c r="AI67" s="62" t="s">
        <v>236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64" t="s">
        <v>238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2304747.96</v>
      </c>
      <c r="AG68" s="18">
        <v>2037217.88</v>
      </c>
      <c r="AH68" s="19" t="s">
        <v>239</v>
      </c>
      <c r="AI68" s="64" t="s">
        <v>240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64" t="s">
        <v>242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313673.2</v>
      </c>
      <c r="AG69" s="18">
        <v>313673.2</v>
      </c>
      <c r="AH69" s="19" t="s">
        <v>243</v>
      </c>
      <c r="AI69" s="64" t="s">
        <v>244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64" t="s">
        <v>246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137253.88</v>
      </c>
      <c r="AG70" s="18">
        <v>135000</v>
      </c>
      <c r="AH70" s="19" t="s">
        <v>247</v>
      </c>
      <c r="AI70" s="64" t="s">
        <v>248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64" t="s">
        <v>250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6892680.25</v>
      </c>
      <c r="AG71" s="18">
        <v>6892342.1799999997</v>
      </c>
      <c r="AH71" s="19" t="s">
        <v>251</v>
      </c>
      <c r="AI71" s="64" t="s">
        <v>252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64" t="s">
        <v>254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519670.08</v>
      </c>
      <c r="AG72" s="18">
        <v>519670.08</v>
      </c>
      <c r="AH72" s="19" t="s">
        <v>255</v>
      </c>
      <c r="AI72" s="64" t="s">
        <v>256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64" t="s">
        <v>258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2918019.99</v>
      </c>
      <c r="AG73" s="18">
        <v>2781726.05</v>
      </c>
      <c r="AH73" s="19" t="s">
        <v>259</v>
      </c>
      <c r="AI73" s="64" t="s">
        <v>260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64" t="s">
        <v>262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239400</v>
      </c>
      <c r="AG74" s="18">
        <v>239400</v>
      </c>
      <c r="AH74" s="14" t="s">
        <v>263</v>
      </c>
      <c r="AI74" s="62" t="s">
        <v>264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64" t="s">
        <v>266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267</v>
      </c>
      <c r="AI75" s="64" t="s">
        <v>268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62" t="s">
        <v>270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756399.76</v>
      </c>
      <c r="AG76" s="16">
        <f>SUM(AG77:AG81)</f>
        <v>531976</v>
      </c>
      <c r="AH76" s="19" t="s">
        <v>271</v>
      </c>
      <c r="AI76" s="64" t="s">
        <v>272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64" t="s">
        <v>274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756399.76</v>
      </c>
      <c r="AG77" s="18">
        <v>531976</v>
      </c>
      <c r="AH77" s="19" t="s">
        <v>275</v>
      </c>
      <c r="AI77" s="64" t="s">
        <v>276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64" t="s">
        <v>278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64" t="s">
        <v>282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283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284</v>
      </c>
      <c r="B80" s="64" t="s">
        <v>285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286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3288513.49</v>
      </c>
      <c r="BN80" s="26">
        <f>BN48+BN79</f>
        <v>6636742.7200000007</v>
      </c>
    </row>
    <row r="81" spans="1:66" s="11" customFormat="1" ht="15" customHeight="1">
      <c r="A81" s="17" t="s">
        <v>287</v>
      </c>
      <c r="B81" s="64" t="s">
        <v>288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289</v>
      </c>
      <c r="AI81" s="76" t="s">
        <v>290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291</v>
      </c>
      <c r="B82" s="62" t="s">
        <v>292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293</v>
      </c>
      <c r="AI82" s="61" t="s">
        <v>294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64" t="s">
        <v>296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297</v>
      </c>
      <c r="AI83" s="64" t="s">
        <v>298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64" t="s">
        <v>300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301</v>
      </c>
      <c r="AI84" s="64" t="s">
        <v>302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64" t="s">
        <v>304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305</v>
      </c>
      <c r="AI85" s="64" t="s">
        <v>306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64" t="s">
        <v>308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309</v>
      </c>
      <c r="AI86" s="61" t="s">
        <v>310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271297664.31</v>
      </c>
      <c r="BN86" s="16">
        <f>BN87+BN88+BN89+BN94+BN98</f>
        <v>255980269.07999998</v>
      </c>
    </row>
    <row r="87" spans="1:66" s="11" customFormat="1" ht="15" customHeight="1">
      <c r="A87" s="17" t="s">
        <v>311</v>
      </c>
      <c r="B87" s="64" t="s">
        <v>312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313</v>
      </c>
      <c r="AI87" s="64" t="s">
        <v>314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15317395.23</v>
      </c>
      <c r="BN87" s="18">
        <v>27700369.66</v>
      </c>
    </row>
    <row r="88" spans="1:66" s="11" customFormat="1" ht="15" customHeight="1">
      <c r="A88" s="12" t="s">
        <v>315</v>
      </c>
      <c r="B88" s="62" t="s">
        <v>316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684400</v>
      </c>
      <c r="AG88" s="16">
        <f>SUM(AG89:AG94)</f>
        <v>684400</v>
      </c>
      <c r="AH88" s="19" t="s">
        <v>317</v>
      </c>
      <c r="AI88" s="64" t="s">
        <v>318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255980269.08000001</v>
      </c>
      <c r="BN88" s="18">
        <v>228279899.41999999</v>
      </c>
    </row>
    <row r="89" spans="1:66" s="11" customFormat="1" ht="15" customHeight="1">
      <c r="A89" s="17" t="s">
        <v>319</v>
      </c>
      <c r="B89" s="64" t="s">
        <v>320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684400</v>
      </c>
      <c r="AG89" s="18">
        <v>684400</v>
      </c>
      <c r="AH89" s="14" t="s">
        <v>321</v>
      </c>
      <c r="AI89" s="61" t="s">
        <v>322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64" t="s">
        <v>324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325</v>
      </c>
      <c r="AI90" s="64" t="s">
        <v>326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64" t="s">
        <v>328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329</v>
      </c>
      <c r="AI91" s="64" t="s">
        <v>330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64" t="s">
        <v>332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333</v>
      </c>
      <c r="AI92" s="64" t="s">
        <v>334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64" t="s">
        <v>336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337</v>
      </c>
      <c r="AI93" s="64" t="s">
        <v>338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64" t="s">
        <v>340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341</v>
      </c>
      <c r="AI94" s="61" t="s">
        <v>342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62" t="s">
        <v>344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345</v>
      </c>
      <c r="AI95" s="64" t="s">
        <v>346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64" t="s">
        <v>348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349</v>
      </c>
      <c r="AI96" s="64" t="s">
        <v>350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64" t="s">
        <v>352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353</v>
      </c>
      <c r="AI97" s="64" t="s">
        <v>354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64" t="s">
        <v>356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357</v>
      </c>
      <c r="AI98" s="61" t="s">
        <v>358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359</v>
      </c>
      <c r="B99" s="64" t="s">
        <v>360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361</v>
      </c>
      <c r="AI99" s="64" t="s">
        <v>362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0</v>
      </c>
      <c r="BN99" s="18">
        <v>0</v>
      </c>
    </row>
    <row r="100" spans="1:66" s="11" customFormat="1" ht="15" customHeight="1">
      <c r="A100" s="17" t="s">
        <v>363</v>
      </c>
      <c r="B100" s="64" t="s">
        <v>364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365</v>
      </c>
      <c r="AI100" s="64" t="s">
        <v>366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62" t="s">
        <v>368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369</v>
      </c>
      <c r="AI101" s="61" t="s">
        <v>370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64" t="s">
        <v>372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373</v>
      </c>
      <c r="AI102" s="64" t="s">
        <v>374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64" t="s">
        <v>376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271297664.31</v>
      </c>
      <c r="BN104" s="34">
        <f>BN82+BN86+BN101</f>
        <v>255980269.07999998</v>
      </c>
    </row>
    <row r="105" spans="1:66" s="11" customFormat="1" ht="15" customHeight="1">
      <c r="A105" s="35"/>
      <c r="B105" s="77" t="s">
        <v>382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268220961.75999999</v>
      </c>
      <c r="AG105" s="36">
        <f>AG48+AG53+AG59+AG67+AG76+AG82+AG88+AG95+AG101</f>
        <v>255887295.91000003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274586177.80000001</v>
      </c>
      <c r="AG106" s="39">
        <f>AG46+AG105</f>
        <v>262617011.80000001</v>
      </c>
      <c r="AH106" s="40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274586177.80000001</v>
      </c>
      <c r="BN106" s="41">
        <f>BN80+BN104</f>
        <v>262617011.79999998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199999999999999"/>
    <row r="126" spans="1:66" ht="15" customHeight="1"/>
    <row r="127" spans="1:66" ht="15" customHeight="1"/>
    <row r="128" spans="1:66" ht="15" customHeight="1"/>
    <row r="129" ht="10.199999999999999" hidden="1"/>
    <row r="130" ht="10.199999999999999" hidden="1"/>
    <row r="131" ht="10.199999999999999" hidden="1"/>
    <row r="132" ht="10.199999999999999" hidden="1"/>
    <row r="133" ht="10.199999999999999" hidden="1"/>
    <row r="134" ht="10.199999999999999" hidden="1"/>
    <row r="135" ht="10.199999999999999" hidden="1"/>
  </sheetData>
  <sheetProtection algorithmName="SHA-512" hashValue="j/WA+7tu0roO3bXxRmgrTzpibY1TpPlhuGc7rOk8x4iUg7zlvp1iZ3q7XHKHQ53QD9LfsTyQYZ72QqEpL/+y8Q==" saltValue="jfbtyOfQVKW4mwjBPvUSsw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cp:lastPrinted>2021-12-07T19:28:17Z</cp:lastPrinted>
  <dcterms:created xsi:type="dcterms:W3CDTF">2021-12-06T20:41:58Z</dcterms:created>
  <dcterms:modified xsi:type="dcterms:W3CDTF">2023-04-25T18:48:36Z</dcterms:modified>
</cp:coreProperties>
</file>