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amBoYY/M++5WG114qNVf9vPhi/xjAWeC8i2S8qrxrLqZjZZoDVRxGwJqJXXbkp0GZsI+nv/E0qmXnT8Ij1WPuw==" workbookSaltValue="WjOYGuHaIGnstT3x5gwtag==" workbookSpinCount="100000" lockStructure="1"/>
  <bookViews>
    <workbookView xWindow="0" yWindow="0" windowWidth="15276" windowHeight="3732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<sst xmlns="http://schemas.openxmlformats.org/spreadsheetml/2006/main" count="394" uniqueCount="393">
  <si>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</si>
  <si>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</si>
  <si>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</si>
  <si>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</si>
  <si>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</si>
  <si>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</si>
  <si>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</si>
  <si>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</si>
  <si>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</si>
  <si>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</si>
  <si>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</si>
  <si>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</si>
  <si>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</si>
  <si>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</si>
  <si>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</si>
  <si>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</si>
  <si>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</si>
  <si>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</si>
  <si>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</si>
  <si>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</si>
  <si>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</si>
  <si>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</si>
  <si>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</si>
  <si>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</si>
  <si>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</si>
  <si>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</si>
  <si>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</si>
  <si>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</si>
  <si>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</si>
  <si>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</si>
  <si>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</si>
  <si>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</si>
  <si>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</si>
  <si>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</si>
  <si>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</si>
  <si>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</si>
  <si>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</si>
  <si>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</si>
  <si>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</si>
  <si>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</si>
  <si>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</si>
  <si>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</si>
  <si>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</si>
  <si>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</si>
  <si>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</si>
  <si>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</si>
  <si>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</si>
  <si>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</si>
  <si>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</si>
  <si>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</si>
  <si>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</si>
  <si>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</si>
  <si>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</si>
  <si>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</si>
  <si>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</si>
  <si>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</si>
  <si>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</si>
  <si>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</si>
  <si>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</si>
  <si>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</si>
  <si>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</si>
  <si>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</si>
  <si>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</si>
  <si>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</si>
  <si>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</si>
  <si>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</si>
  <si>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</si>
  <si>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</si>
  <si>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</si>
  <si>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</si>
  <si>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</si>
  <si>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</si>
  <si>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</si>
  <si>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</si>
  <si>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</si>
  <si>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</si>
  <si>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</si>
  <si>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</si>
  <si>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</si>
  <si>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</si>
  <si>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</si>
  <si>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</si>
  <si>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</si>
  <si>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</si>
  <si>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</si>
  <si>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</si>
  <si>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</si>
  <si>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</si>
  <si>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</si>
  <si>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</si>
  <si>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</si>
  <si>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</si>
  <si>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</si>
  <si>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</si>
  <si>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</si>
  <si>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</si>
  <si>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</si>
  <si>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</si>
  <si>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</si>
  <si>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</si>
  <si>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</si>
  <si>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</si>
  <si>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</si>
  <si>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</si>
  <si>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</si>
  <si>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</si>
  <si>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</si>
  <si>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</si>
  <si>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</si>
  <si>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</si>
  <si>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</si>
  <si>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</si>
  <si>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</si>
  <si>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</si>
  <si>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</si>
  <si>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</si>
  <si>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</si>
  <si>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</si>
  <si>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</si>
  <si>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</si>
  <si>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</si>
  <si>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</si>
  <si>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</si>
  <si>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</si>
  <si>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</si>
  <si>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</si>
  <si>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</si>
  <si>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</si>
  <si>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</si>
  <si>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</si>
  <si>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</si>
  <si>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</si>
  <si>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</si>
  <si>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</si>
  <si>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</si>
  <si>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</si>
  <si>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</si>
  <si>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</si>
  <si>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</si>
  <si>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</si>
  <si>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</si>
  <si>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</si>
  <si>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</si>
  <si>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</si>
  <si>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</si>
  <si>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</si>
  <si>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</si>
  <si>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</si>
  <si>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</si>
  <si>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</si>
  <si>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</si>
  <si>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</si>
  <si>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</si>
  <si>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</si>
  <si>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</si>
  <si>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</si>
  <si>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</si>
  <si>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</si>
  <si>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</si>
  <si>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</si>
  <si>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</si>
  <si>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</si>
  <si>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</si>
  <si>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</si>
  <si>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</si>
  <si>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</si>
  <si>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</si>
  <si>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</si>
  <si>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</si>
  <si>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</si>
  <si>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</si>
  <si>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</si>
  <si>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</si>
  <si>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</si>
  <si>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</si>
  <si>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</si>
  <si>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</si>
  <si>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</si>
  <si>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</si>
  <si>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</si>
  <si>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</si>
  <si>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</si>
  <si>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</si>
  <si>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</si>
  <si>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</si>
  <si>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</si>
  <si>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</si>
  <si>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</si>
  <si>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</si>
  <si>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</si>
  <si>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</si>
  <si>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</si>
  <si>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</si>
  <si>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</si>
  <si>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</si>
  <si>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</si>
  <si>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</si>
  <si>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</si>
  <si>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</si>
  <si>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</si>
  <si>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</si>
  <si>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</si>
  <si>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</si>
  <si>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</si>
  <si>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</si>
  <si>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</si>
  <si>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</si>
  <si>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</si>
  <si>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</si>
  <si>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</si>
  <si>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</si>
  <si>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</si>
  <si>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</si>
  <si>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</si>
  <si>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</si>
  <si>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</si>
  <si>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</si>
  <si>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</si>
  <si>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</si>
  <si>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</si>
  <si>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</si>
  <si>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</si>
  <si>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</si>
  <si>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</si>
  <si>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</si>
  <si>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</si>
  <si>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</si>
  <si>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</si>
  <si>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</si>
  <si>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</si>
  <si>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</si>
  <si>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</si>
  <si>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</si>
  <si>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</si>
  <si>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</si>
  <si>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</si>
  <si>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</si>
  <si>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</si>
  <si>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</si>
  <si>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</si>
  <si>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</si>
  <si>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</si>
  <si>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</si>
  <si>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</si>
  <si>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</si>
  <si>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</si>
  <si>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</si>
  <si>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</si>
  <si>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</si>
  <si>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</si>
  <si>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</si>
  <si>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</si>
  <si>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</si>
  <si>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</si>
  <si>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</si>
  <si>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</si>
  <si>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</si>
  <si>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</si>
  <si>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</si>
  <si>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</si>
  <si>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</si>
  <si>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</si>
  <si>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</si>
  <si>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</si>
  <si>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</si>
  <si>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</si>
  <si>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</si>
  <si>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</si>
  <si>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</si>
  <si>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</si>
  <si>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</si>
  <si>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</si>
  <si>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</si>
  <si>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</si>
  <si>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</si>
  <si>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</si>
  <si>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</si>
  <si>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</si>
  <si>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</si>
  <si>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</si>
  <si>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</si>
  <si>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</si>
  <si>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</si>
  <si>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</si>
  <si>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</si>
  <si>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</si>
  <si>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</si>
  <si>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</si>
  <si>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</si>
  <si>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</si>
  <si>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</si>
  <si>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</si>
  <si>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</si>
  <si>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</si>
  <si>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</si>
  <si>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</si>
  <si>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</si>
  <si>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</si>
  <si>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</si>
  <si>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</si>
  <si>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</si>
  <si>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</si>
  <si>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</si>
  <si>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</si>
  <si>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</si>
  <si>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</si>
  <si>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</si>
  <si>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</si>
  <si>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</si>
  <si>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</si>
  <si>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</si>
  <si>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</si>
  <si>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</si>
  <si>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</si>
  <si>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</si>
  <si>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</si>
  <si>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</si>
  <si>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</si>
  <si>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</si>
  <si>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</si>
  <si>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</si>
  <si>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</si>
  <si>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</si>
  <si>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</si>
  <si>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</si>
  <si>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</si>
  <si>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</si>
  <si>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</si>
  <si>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</si>
  <si>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</si>
  <si>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</si>
  <si>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</si>
  <si>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</si>
  <si>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</si>
  <si>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</si>
  <si>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</si>
  <si>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</si>
  <si>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</si>
  <si>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</si>
  <si>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</si>
  <si>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</si>
  <si>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</si>
  <si>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</si>
  <si>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</si>
  <si>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</si>
  <si>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</si>
  <si>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</si>
  <si>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</si>
  <si>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</si>
  <si>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</si>
  <si>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</si>
  <si>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</si>
  <si>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</si>
  <si>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</si>
  <si>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</si>
  <si>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</si>
  <si>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</si>
  <si>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</si>
  <si>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</si>
  <si>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</si>
  <si>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</si>
  <si>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</si>
  <si>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</si>
  <si>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</si>
  <si>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</si>
  <si>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</si>
  <si>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</si>
  <si>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</si>
  <si>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</si>
  <si>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</si>
  <si>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</si>
  <si>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</si>
  <si>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</si>
  <si>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</si>
  <si>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</si>
  <si>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</si>
  <si>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</si>
  <si>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</si>
  <si>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</si>
  <si>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</si>
  <si>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</si>
  <si>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</si>
  <si>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</si>
  <si>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</si>
  <si>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 xml:space="preserve">      Deterioro acumulado de bienes</t>
  </si>
  <si>
    <t>ESTADO ANALÍTICO DE SITUACIÓN FINANCIERA</t>
  </si>
  <si>
    <t>MUNICIPIO VILLA CORONA</t>
  </si>
  <si>
    <t>DEL 1 AL 28 DE FEBRERO DE 2023</t>
  </si>
  <si>
    <t>ING. ARMANDO SENCION GUZMAN</t>
  </si>
  <si>
    <t>L.C. JULIA VIRGEN OJEDA</t>
  </si>
  <si>
    <t>PRESIDENTE MUNICIPAL</t>
  </si>
  <si>
    <t>ENCARGADA DE LA HACIENDA PUBLICA</t>
  </si>
  <si>
    <t>ASEJ2023-02-28-06-2023-1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</si>
</sst>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88" activePane="bottomLeft" state="frozen"/>
      <selection activeCell="F8" sqref="F8"/>
      <selection pane="bottomLeft" activeCell="B5" sqref="B5:AE5"/>
    </sheetView>
  </sheetViews>
  <sheetFormatPr baseColWidth="10" defaultColWidth="0" defaultRowHeight="11.25" customHeight="1" zeroHeight="1"/>
  <cols>
    <col min="1" max="1" width="7" style="1" bestFit="1" customWidth="1"/>
    <col min="2" max="30" width="2.88671875" style="44" customWidth="1"/>
    <col min="31" max="31" width="4.33203125" style="44" customWidth="1"/>
    <col min="32" max="33" width="22.88671875" style="49" customWidth="1"/>
    <col min="34" max="34" width="7" style="49" customWidth="1"/>
    <col min="35" max="63" width="2.88671875" style="44" customWidth="1"/>
    <col min="64" max="64" width="4.109375" style="44" customWidth="1"/>
    <col min="65" max="66" width="22.88671875" style="49" customWidth="1"/>
    <col min="67" max="74" width="2.33203125" style="44" hidden="1" customWidth="1"/>
    <col min="75" max="16384" width="11.44140625" style="44" hidden="1"/>
  </cols>
  <sheetData>
    <row r="1" spans="1:66" s="2" customFormat="1" ht="23.4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385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0</v>
      </c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2023</v>
      </c>
      <c r="AG5" s="6">
        <v>2022</v>
      </c>
      <c r="AH5" s="6" t="s">
        <v>2</v>
      </c>
      <c r="AI5" s="68" t="s">
        <v>1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2023</v>
      </c>
      <c r="BN5" s="6">
        <v>2022</v>
      </c>
    </row>
    <row r="6" spans="1:66" s="11" customFormat="1" ht="15" customHeight="1">
      <c r="A6" s="8">
        <v>10000</v>
      </c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4</v>
      </c>
      <c r="AI6" s="69" t="s">
        <v>5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7</v>
      </c>
      <c r="AI7" s="61" t="s">
        <v>8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14437354.24</v>
      </c>
      <c r="AG8" s="16">
        <f>SUM(AG9:AG15)</f>
        <v>1411271.56</v>
      </c>
      <c r="AH8" s="14" t="s">
        <v>10</v>
      </c>
      <c r="AI8" s="62" t="s">
        <v>11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2845538.7199999997</v>
      </c>
      <c r="BN8" s="16">
        <f>SUM(BN9:BN17)</f>
        <v>2834360.9400000004</v>
      </c>
    </row>
    <row r="9" spans="1:66" s="11" customFormat="1" ht="15" customHeight="1">
      <c r="A9" s="17">
        <v>11110</v>
      </c>
      <c r="B9" s="63" t="s">
        <v>12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-35864.639999999999</v>
      </c>
      <c r="AG9" s="18">
        <v>-292.54000000000002</v>
      </c>
      <c r="AH9" s="19" t="s">
        <v>13</v>
      </c>
      <c r="AI9" s="64" t="s">
        <v>14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-1193</v>
      </c>
      <c r="BN9" s="18">
        <v>-1193</v>
      </c>
    </row>
    <row r="10" spans="1:66" s="11" customFormat="1" ht="15" customHeight="1">
      <c r="A10" s="17">
        <v>11120</v>
      </c>
      <c r="B10" s="63" t="s">
        <v>15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14473218.880000001</v>
      </c>
      <c r="AG10" s="18">
        <v>1411564.1</v>
      </c>
      <c r="AH10" s="19" t="s">
        <v>16</v>
      </c>
      <c r="AI10" s="64" t="s">
        <v>17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651973.24</v>
      </c>
      <c r="BN10" s="18">
        <v>638837.04</v>
      </c>
    </row>
    <row r="11" spans="1:66" s="11" customFormat="1" ht="15" customHeight="1">
      <c r="A11" s="17">
        <v>11130</v>
      </c>
      <c r="B11" s="63" t="s">
        <v>18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19</v>
      </c>
      <c r="AI11" s="64" t="s">
        <v>20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10385.200000000001</v>
      </c>
      <c r="BN11" s="18">
        <v>10385.200000000001</v>
      </c>
    </row>
    <row r="12" spans="1:66" s="11" customFormat="1" ht="15" customHeight="1">
      <c r="A12" s="17">
        <v>11140</v>
      </c>
      <c r="B12" s="63" t="s">
        <v>21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22</v>
      </c>
      <c r="AI12" s="64" t="s">
        <v>23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25</v>
      </c>
      <c r="AI13" s="64" t="s">
        <v>26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28</v>
      </c>
      <c r="AI14" s="64" t="s">
        <v>29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31</v>
      </c>
      <c r="AI15" s="64" t="s">
        <v>32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0</v>
      </c>
      <c r="BN15" s="18">
        <v>0</v>
      </c>
    </row>
    <row r="16" spans="1:66" s="11" customFormat="1" ht="15" customHeight="1">
      <c r="A16" s="12">
        <v>11200</v>
      </c>
      <c r="B16" s="62" t="s">
        <v>33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3647778.48</v>
      </c>
      <c r="AG16" s="16">
        <f>SUM(AG17:AG23)</f>
        <v>3611954.48</v>
      </c>
      <c r="AH16" s="19" t="s">
        <v>34</v>
      </c>
      <c r="AI16" s="64" t="s">
        <v>35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37</v>
      </c>
      <c r="AI17" s="64" t="s">
        <v>38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2184373.2799999998</v>
      </c>
      <c r="BN17" s="18">
        <v>2186331.7000000002</v>
      </c>
    </row>
    <row r="18" spans="1:66" s="11" customFormat="1" ht="15" customHeight="1">
      <c r="A18" s="17">
        <v>11220</v>
      </c>
      <c r="B18" s="63" t="s">
        <v>39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0</v>
      </c>
      <c r="AG18" s="18">
        <v>0</v>
      </c>
      <c r="AH18" s="14" t="s">
        <v>40</v>
      </c>
      <c r="AI18" s="62" t="s">
        <v>41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-1105.5</v>
      </c>
      <c r="BN18" s="16">
        <f>SUM(BN19:BN21)</f>
        <v>51485.5</v>
      </c>
    </row>
    <row r="19" spans="1:66" s="11" customFormat="1" ht="15" customHeight="1">
      <c r="A19" s="17" t="s">
        <v>42</v>
      </c>
      <c r="B19" s="63" t="s">
        <v>43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3431197.83</v>
      </c>
      <c r="AG19" s="18">
        <v>3411853.83</v>
      </c>
      <c r="AH19" s="19" t="s">
        <v>44</v>
      </c>
      <c r="AI19" s="64" t="s">
        <v>45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46</v>
      </c>
      <c r="B20" s="63" t="s">
        <v>47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0.65</v>
      </c>
      <c r="AG20" s="18">
        <v>0.65</v>
      </c>
      <c r="AH20" s="19" t="s">
        <v>48</v>
      </c>
      <c r="AI20" s="64" t="s">
        <v>49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50</v>
      </c>
      <c r="B21" s="63" t="s">
        <v>51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52</v>
      </c>
      <c r="AI21" s="64" t="s">
        <v>53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-1105.5</v>
      </c>
      <c r="BN21" s="18">
        <v>51485.5</v>
      </c>
    </row>
    <row r="22" spans="1:66" s="11" customFormat="1" ht="15" customHeight="1">
      <c r="A22" s="17" t="s">
        <v>54</v>
      </c>
      <c r="B22" s="63" t="s">
        <v>55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216580</v>
      </c>
      <c r="AG22" s="18">
        <v>200100</v>
      </c>
      <c r="AH22" s="14" t="s">
        <v>56</v>
      </c>
      <c r="AI22" s="62" t="s">
        <v>57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58</v>
      </c>
      <c r="B23" s="63" t="s">
        <v>59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60</v>
      </c>
      <c r="AI23" s="64" t="s">
        <v>61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0</v>
      </c>
      <c r="BN23" s="18">
        <v>0</v>
      </c>
    </row>
    <row r="24" spans="1:66" s="11" customFormat="1" ht="15" customHeight="1">
      <c r="A24" s="12" t="s">
        <v>62</v>
      </c>
      <c r="B24" s="62" t="s">
        <v>63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1371617.43</v>
      </c>
      <c r="AG24" s="16">
        <f>SUM(AG25:AG29)</f>
        <v>1341990</v>
      </c>
      <c r="AH24" s="19" t="s">
        <v>64</v>
      </c>
      <c r="AI24" s="64" t="s">
        <v>65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66</v>
      </c>
      <c r="B25" s="63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0</v>
      </c>
      <c r="AG25" s="18">
        <v>0</v>
      </c>
      <c r="AH25" s="19" t="s">
        <v>68</v>
      </c>
      <c r="AI25" s="64" t="s">
        <v>69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70</v>
      </c>
      <c r="B26" s="63" t="s">
        <v>71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72</v>
      </c>
      <c r="AI26" s="62" t="s">
        <v>73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74</v>
      </c>
      <c r="B27" s="63" t="s">
        <v>75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76</v>
      </c>
      <c r="AI27" s="64" t="s">
        <v>77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78</v>
      </c>
      <c r="B28" s="63" t="s">
        <v>79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80</v>
      </c>
      <c r="AI28" s="64" t="s">
        <v>81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82</v>
      </c>
      <c r="B29" s="63" t="s">
        <v>83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1371617.43</v>
      </c>
      <c r="AG29" s="18">
        <v>1341990</v>
      </c>
      <c r="AH29" s="14" t="s">
        <v>84</v>
      </c>
      <c r="AI29" s="62" t="s">
        <v>85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0</v>
      </c>
      <c r="BN29" s="16">
        <f>SUM(BN30:BN32)</f>
        <v>402667.05</v>
      </c>
    </row>
    <row r="30" spans="1:66" s="11" customFormat="1" ht="15" customHeight="1">
      <c r="A30" s="12" t="s">
        <v>86</v>
      </c>
      <c r="B30" s="62" t="s">
        <v>87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88</v>
      </c>
      <c r="AI30" s="64" t="s">
        <v>89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0</v>
      </c>
      <c r="BN30" s="18">
        <v>402667.05</v>
      </c>
    </row>
    <row r="31" spans="1:66" s="11" customFormat="1" ht="15" customHeight="1">
      <c r="A31" s="17" t="s">
        <v>90</v>
      </c>
      <c r="B31" s="63" t="s">
        <v>91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92</v>
      </c>
      <c r="AI31" s="64" t="s">
        <v>93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94</v>
      </c>
      <c r="B32" s="63" t="s">
        <v>95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96</v>
      </c>
      <c r="AI32" s="64" t="s">
        <v>97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98</v>
      </c>
      <c r="B33" s="63" t="s">
        <v>99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100</v>
      </c>
      <c r="AI33" s="62" t="s">
        <v>101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102</v>
      </c>
      <c r="B34" s="63" t="s">
        <v>103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104</v>
      </c>
      <c r="AI34" s="64" t="s">
        <v>105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106</v>
      </c>
      <c r="B35" s="63" t="s">
        <v>107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108</v>
      </c>
      <c r="AI35" s="64" t="s">
        <v>109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110</v>
      </c>
      <c r="B36" s="62" t="s">
        <v>111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112</v>
      </c>
      <c r="AI36" s="64" t="s">
        <v>113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114</v>
      </c>
      <c r="B37" s="63" t="s">
        <v>115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116</v>
      </c>
      <c r="AI37" s="64" t="s">
        <v>117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118</v>
      </c>
      <c r="B38" s="62" t="s">
        <v>119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120</v>
      </c>
      <c r="AI38" s="64" t="s">
        <v>121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122</v>
      </c>
      <c r="B39" s="63" t="s">
        <v>123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124</v>
      </c>
      <c r="AI39" s="64" t="s">
        <v>125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126</v>
      </c>
      <c r="B40" s="64" t="s">
        <v>127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128</v>
      </c>
      <c r="AI40" s="62" t="s">
        <v>129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130</v>
      </c>
      <c r="B41" s="62" t="s">
        <v>131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132</v>
      </c>
      <c r="AI41" s="64" t="s">
        <v>133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134</v>
      </c>
      <c r="B42" s="64" t="s">
        <v>135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136</v>
      </c>
      <c r="AI42" s="64" t="s">
        <v>137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138</v>
      </c>
      <c r="B43" s="64" t="s">
        <v>139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140</v>
      </c>
      <c r="AI43" s="64" t="s">
        <v>141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142</v>
      </c>
      <c r="B44" s="64" t="s">
        <v>143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144</v>
      </c>
      <c r="AI44" s="62" t="s">
        <v>145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146</v>
      </c>
      <c r="B45" s="70" t="s">
        <v>147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148</v>
      </c>
      <c r="AI45" s="64" t="s">
        <v>149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19456750.149999999</v>
      </c>
      <c r="AG46" s="22">
        <f>AG8+AG16+AG24+AG30+AG36+AG38+AG41</f>
        <v>6365216.04</v>
      </c>
      <c r="AH46" s="23" t="s">
        <v>151</v>
      </c>
      <c r="AI46" s="64" t="s">
        <v>152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153</v>
      </c>
      <c r="B47" s="61" t="s">
        <v>154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155</v>
      </c>
      <c r="AI47" s="72" t="s">
        <v>156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157</v>
      </c>
      <c r="B48" s="62" t="s">
        <v>158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159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2844433.2199999997</v>
      </c>
      <c r="BN48" s="22">
        <f>BN8+BN18+BN22+BN26+BN29+BN33+BN40+BN44</f>
        <v>3288513.49</v>
      </c>
    </row>
    <row r="49" spans="1:66" s="11" customFormat="1" ht="15" customHeight="1">
      <c r="A49" s="17" t="s">
        <v>160</v>
      </c>
      <c r="B49" s="64" t="s">
        <v>161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162</v>
      </c>
      <c r="AI49" s="61" t="s">
        <v>163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164</v>
      </c>
      <c r="B50" s="64" t="s">
        <v>165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166</v>
      </c>
      <c r="AI50" s="62" t="s">
        <v>167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168</v>
      </c>
      <c r="B51" s="64" t="s">
        <v>169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170</v>
      </c>
      <c r="AI51" s="64" t="s">
        <v>171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172</v>
      </c>
      <c r="B52" s="64" t="s">
        <v>173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174</v>
      </c>
      <c r="AI52" s="64" t="s">
        <v>175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176</v>
      </c>
      <c r="B53" s="62" t="s">
        <v>177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0</v>
      </c>
      <c r="AG53" s="16">
        <f>SUM(AG54:AG58)</f>
        <v>0</v>
      </c>
      <c r="AH53" s="14" t="s">
        <v>178</v>
      </c>
      <c r="AI53" s="62" t="s">
        <v>179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180</v>
      </c>
      <c r="B54" s="64" t="s">
        <v>181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182</v>
      </c>
      <c r="AI54" s="64" t="s">
        <v>183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184</v>
      </c>
      <c r="B55" s="64" t="s">
        <v>185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0</v>
      </c>
      <c r="AG55" s="18">
        <v>0</v>
      </c>
      <c r="AH55" s="19" t="s">
        <v>186</v>
      </c>
      <c r="AI55" s="64" t="s">
        <v>187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188</v>
      </c>
      <c r="B56" s="64" t="s">
        <v>189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190</v>
      </c>
      <c r="AI56" s="64" t="s">
        <v>191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192</v>
      </c>
      <c r="B57" s="64" t="s">
        <v>193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194</v>
      </c>
      <c r="AI57" s="62" t="s">
        <v>195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196</v>
      </c>
      <c r="B58" s="64" t="s">
        <v>197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198</v>
      </c>
      <c r="AI58" s="64" t="s">
        <v>199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200</v>
      </c>
      <c r="B59" s="62" t="s">
        <v>201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254253776.89000002</v>
      </c>
      <c r="AG59" s="16">
        <f>SUM(AG60:AG66)</f>
        <v>253454716.64000002</v>
      </c>
      <c r="AH59" s="19" t="s">
        <v>202</v>
      </c>
      <c r="AI59" s="64" t="s">
        <v>203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204</v>
      </c>
      <c r="B60" s="64" t="s">
        <v>205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0</v>
      </c>
      <c r="AG60" s="18">
        <v>0</v>
      </c>
      <c r="AH60" s="19" t="s">
        <v>206</v>
      </c>
      <c r="AI60" s="64" t="s">
        <v>207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0</v>
      </c>
      <c r="BN60" s="18">
        <v>0</v>
      </c>
    </row>
    <row r="61" spans="1:66" s="11" customFormat="1" ht="15" customHeight="1">
      <c r="A61" s="17" t="s">
        <v>208</v>
      </c>
      <c r="B61" s="64" t="s">
        <v>209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210</v>
      </c>
      <c r="AI61" s="64" t="s">
        <v>211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212</v>
      </c>
      <c r="B62" s="64" t="s">
        <v>213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253394518.21000001</v>
      </c>
      <c r="AG62" s="18">
        <v>253394518.21000001</v>
      </c>
      <c r="AH62" s="19" t="s">
        <v>214</v>
      </c>
      <c r="AI62" s="64" t="s">
        <v>215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216</v>
      </c>
      <c r="B63" s="64" t="s">
        <v>217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0</v>
      </c>
      <c r="AG63" s="18">
        <v>0</v>
      </c>
      <c r="AH63" s="14" t="s">
        <v>218</v>
      </c>
      <c r="AI63" s="62" t="s">
        <v>219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220</v>
      </c>
      <c r="B64" s="64" t="s">
        <v>221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0</v>
      </c>
      <c r="AG64" s="18">
        <v>0</v>
      </c>
      <c r="AH64" s="19" t="s">
        <v>222</v>
      </c>
      <c r="AI64" s="64" t="s">
        <v>223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224</v>
      </c>
      <c r="B65" s="64" t="s">
        <v>225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799060.25</v>
      </c>
      <c r="AG65" s="18">
        <v>0</v>
      </c>
      <c r="AH65" s="19" t="s">
        <v>226</v>
      </c>
      <c r="AI65" s="64" t="s">
        <v>227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228</v>
      </c>
      <c r="B66" s="64" t="s">
        <v>229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60198.43</v>
      </c>
      <c r="AG66" s="18">
        <v>60198.43</v>
      </c>
      <c r="AH66" s="19" t="s">
        <v>230</v>
      </c>
      <c r="AI66" s="64" t="s">
        <v>231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232</v>
      </c>
      <c r="B67" s="62" t="s">
        <v>233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13337250.68</v>
      </c>
      <c r="AG67" s="16">
        <f>SUM(AG68:AG75)</f>
        <v>13325445.359999999</v>
      </c>
      <c r="AH67" s="14" t="s">
        <v>234</v>
      </c>
      <c r="AI67" s="62" t="s">
        <v>235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236</v>
      </c>
      <c r="B68" s="64" t="s">
        <v>237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2316553.2799999998</v>
      </c>
      <c r="AG68" s="18">
        <v>2304747.96</v>
      </c>
      <c r="AH68" s="19" t="s">
        <v>238</v>
      </c>
      <c r="AI68" s="64" t="s">
        <v>239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240</v>
      </c>
      <c r="B69" s="64" t="s">
        <v>241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313673.2</v>
      </c>
      <c r="AG69" s="18">
        <v>313673.2</v>
      </c>
      <c r="AH69" s="19" t="s">
        <v>242</v>
      </c>
      <c r="AI69" s="64" t="s">
        <v>243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244</v>
      </c>
      <c r="B70" s="64" t="s">
        <v>245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137253.88</v>
      </c>
      <c r="AG70" s="18">
        <v>137253.88</v>
      </c>
      <c r="AH70" s="19" t="s">
        <v>246</v>
      </c>
      <c r="AI70" s="64" t="s">
        <v>247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248</v>
      </c>
      <c r="B71" s="64" t="s">
        <v>249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6892680.25</v>
      </c>
      <c r="AG71" s="18">
        <v>6892680.25</v>
      </c>
      <c r="AH71" s="19" t="s">
        <v>250</v>
      </c>
      <c r="AI71" s="64" t="s">
        <v>251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252</v>
      </c>
      <c r="B72" s="64" t="s">
        <v>253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519670.08</v>
      </c>
      <c r="AG72" s="18">
        <v>519670.08</v>
      </c>
      <c r="AH72" s="19" t="s">
        <v>254</v>
      </c>
      <c r="AI72" s="64" t="s">
        <v>255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256</v>
      </c>
      <c r="B73" s="64" t="s">
        <v>257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2918019.99</v>
      </c>
      <c r="AG73" s="18">
        <v>2918019.99</v>
      </c>
      <c r="AH73" s="19" t="s">
        <v>258</v>
      </c>
      <c r="AI73" s="64" t="s">
        <v>259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260</v>
      </c>
      <c r="B74" s="64" t="s">
        <v>261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239400</v>
      </c>
      <c r="AG74" s="18">
        <v>239400</v>
      </c>
      <c r="AH74" s="14" t="s">
        <v>262</v>
      </c>
      <c r="AI74" s="62" t="s">
        <v>263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264</v>
      </c>
      <c r="B75" s="64" t="s">
        <v>265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266</v>
      </c>
      <c r="AI75" s="64" t="s">
        <v>267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268</v>
      </c>
      <c r="B76" s="62" t="s">
        <v>269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756399.76</v>
      </c>
      <c r="AG76" s="16">
        <f>SUM(AG77:AG81)</f>
        <v>756399.76</v>
      </c>
      <c r="AH76" s="19" t="s">
        <v>270</v>
      </c>
      <c r="AI76" s="64" t="s">
        <v>271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272</v>
      </c>
      <c r="B77" s="64" t="s">
        <v>273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756399.76</v>
      </c>
      <c r="AG77" s="18">
        <v>756399.76</v>
      </c>
      <c r="AH77" s="19" t="s">
        <v>274</v>
      </c>
      <c r="AI77" s="64" t="s">
        <v>275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276</v>
      </c>
      <c r="B78" s="64" t="s">
        <v>277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278</v>
      </c>
      <c r="AI78" s="72" t="s">
        <v>279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280</v>
      </c>
      <c r="B79" s="64" t="s">
        <v>281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282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283</v>
      </c>
      <c r="B80" s="64" t="s">
        <v>284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285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2844433.2199999997</v>
      </c>
      <c r="BN80" s="26">
        <f>BN48+BN79</f>
        <v>3288513.49</v>
      </c>
    </row>
    <row r="81" spans="1:66" s="11" customFormat="1" ht="15" customHeight="1">
      <c r="A81" s="17" t="s">
        <v>286</v>
      </c>
      <c r="B81" s="64" t="s">
        <v>287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288</v>
      </c>
      <c r="AI81" s="76" t="s">
        <v>289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290</v>
      </c>
      <c r="B82" s="62" t="s">
        <v>291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292</v>
      </c>
      <c r="AI82" s="61" t="s">
        <v>293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294</v>
      </c>
      <c r="B83" s="64" t="s">
        <v>295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296</v>
      </c>
      <c r="AI83" s="64" t="s">
        <v>297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298</v>
      </c>
      <c r="B84" s="64" t="s">
        <v>299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300</v>
      </c>
      <c r="AI84" s="64" t="s">
        <v>301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302</v>
      </c>
      <c r="B85" s="64" t="s">
        <v>303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304</v>
      </c>
      <c r="AI85" s="64" t="s">
        <v>305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306</v>
      </c>
      <c r="B86" s="64" t="s">
        <v>384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307</v>
      </c>
      <c r="AI86" s="61" t="s">
        <v>308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285644144.25999999</v>
      </c>
      <c r="BN86" s="16">
        <f>BN87+BN88+BN89+BN94+BN98</f>
        <v>271297664.31</v>
      </c>
    </row>
    <row r="87" spans="1:66" s="11" customFormat="1" ht="15" customHeight="1">
      <c r="A87" s="17" t="s">
        <v>309</v>
      </c>
      <c r="B87" s="64" t="s">
        <v>310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311</v>
      </c>
      <c r="AI87" s="64" t="s">
        <v>312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14346479.949999999</v>
      </c>
      <c r="BN87" s="18">
        <v>15317395.23</v>
      </c>
    </row>
    <row r="88" spans="1:66" s="11" customFormat="1" ht="15" customHeight="1">
      <c r="A88" s="12" t="s">
        <v>313</v>
      </c>
      <c r="B88" s="62" t="s">
        <v>314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684400</v>
      </c>
      <c r="AG88" s="16">
        <f>SUM(AG89:AG94)</f>
        <v>684400</v>
      </c>
      <c r="AH88" s="19" t="s">
        <v>315</v>
      </c>
      <c r="AI88" s="64" t="s">
        <v>316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271297664.31</v>
      </c>
      <c r="BN88" s="18">
        <v>255980269.08000001</v>
      </c>
    </row>
    <row r="89" spans="1:66" s="11" customFormat="1" ht="15" customHeight="1">
      <c r="A89" s="17" t="s">
        <v>317</v>
      </c>
      <c r="B89" s="64" t="s">
        <v>318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684400</v>
      </c>
      <c r="AG89" s="18">
        <v>684400</v>
      </c>
      <c r="AH89" s="14" t="s">
        <v>319</v>
      </c>
      <c r="AI89" s="61" t="s">
        <v>320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321</v>
      </c>
      <c r="B90" s="64" t="s">
        <v>322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323</v>
      </c>
      <c r="AI90" s="64" t="s">
        <v>324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325</v>
      </c>
      <c r="B91" s="64" t="s">
        <v>326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327</v>
      </c>
      <c r="AI91" s="64" t="s">
        <v>328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329</v>
      </c>
      <c r="B92" s="64" t="s">
        <v>330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331</v>
      </c>
      <c r="AI92" s="64" t="s">
        <v>332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333</v>
      </c>
      <c r="B93" s="64" t="s">
        <v>334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335</v>
      </c>
      <c r="AI93" s="64" t="s">
        <v>336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337</v>
      </c>
      <c r="B94" s="64" t="s">
        <v>338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339</v>
      </c>
      <c r="AI94" s="61" t="s">
        <v>340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341</v>
      </c>
      <c r="B95" s="62" t="s">
        <v>342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343</v>
      </c>
      <c r="AI95" s="64" t="s">
        <v>344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345</v>
      </c>
      <c r="B96" s="64" t="s">
        <v>346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347</v>
      </c>
      <c r="AI96" s="64" t="s">
        <v>348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349</v>
      </c>
      <c r="B97" s="64" t="s">
        <v>350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351</v>
      </c>
      <c r="AI97" s="64" t="s">
        <v>352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353</v>
      </c>
      <c r="B98" s="64" t="s">
        <v>354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355</v>
      </c>
      <c r="AI98" s="61" t="s">
        <v>356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357</v>
      </c>
      <c r="B99" s="64" t="s">
        <v>358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359</v>
      </c>
      <c r="AI99" s="64" t="s">
        <v>360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0</v>
      </c>
      <c r="BN99" s="18">
        <v>0</v>
      </c>
    </row>
    <row r="100" spans="1:66" s="11" customFormat="1" ht="15" customHeight="1">
      <c r="A100" s="17" t="s">
        <v>361</v>
      </c>
      <c r="B100" s="64" t="s">
        <v>362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363</v>
      </c>
      <c r="AI100" s="64" t="s">
        <v>364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0</v>
      </c>
      <c r="BN100" s="18">
        <v>0</v>
      </c>
    </row>
    <row r="101" spans="1:66" s="11" customFormat="1" ht="15" customHeight="1">
      <c r="A101" s="12" t="s">
        <v>365</v>
      </c>
      <c r="B101" s="62" t="s">
        <v>366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367</v>
      </c>
      <c r="AI101" s="61" t="s">
        <v>368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369</v>
      </c>
      <c r="B102" s="64" t="s">
        <v>370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371</v>
      </c>
      <c r="AI102" s="64" t="s">
        <v>372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373</v>
      </c>
      <c r="B103" s="64" t="s">
        <v>374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375</v>
      </c>
      <c r="AI103" s="72" t="s">
        <v>376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377</v>
      </c>
      <c r="B104" s="72" t="s">
        <v>378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379</v>
      </c>
      <c r="BM104" s="34">
        <f>BM82+BM86+BM101</f>
        <v>285644144.25999999</v>
      </c>
      <c r="BN104" s="34">
        <f>BN82+BN86+BN101</f>
        <v>271297664.31</v>
      </c>
    </row>
    <row r="105" spans="1:66" s="11" customFormat="1" ht="15" customHeight="1">
      <c r="A105" s="35"/>
      <c r="B105" s="77" t="s">
        <v>380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269031827.33000004</v>
      </c>
      <c r="AG105" s="36">
        <f>AG48+AG53+AG59+AG67+AG76+AG82+AG88+AG95+AG101</f>
        <v>268220961.75999999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381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288488577.48000002</v>
      </c>
      <c r="AG106" s="39">
        <f>AG46+AG105</f>
        <v>274586177.80000001</v>
      </c>
      <c r="AH106" s="40"/>
      <c r="AI106" s="80" t="s">
        <v>382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288488577.48000002</v>
      </c>
      <c r="BN106" s="41">
        <f>BN80+BN104</f>
        <v>274586177.80000001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383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199999999999999"/>
    <row r="126" spans="1:66" ht="15" customHeight="1"/>
    <row r="127" spans="1:66" ht="15" customHeight="1"/>
    <row r="128" spans="1:66" ht="15" customHeight="1"/>
    <row r="129" ht="10.199999999999999" hidden="1"/>
    <row r="130" ht="10.199999999999999" hidden="1"/>
    <row r="131" ht="10.199999999999999" hidden="1"/>
    <row r="132" ht="10.199999999999999" hidden="1"/>
    <row r="133" ht="10.199999999999999" hidden="1"/>
    <row r="134" ht="10.199999999999999" hidden="1"/>
    <row r="135" ht="10.199999999999999" hidden="1"/>
  </sheetData>
  <sheetProtection algorithmName="SHA-512" hashValue="gaQRgIdzLpru7KgU6lWB8aMbDr2IaJ/nnVgXR7lqupEzTl8c3xtsR/qlZI3PbX5JbejV6Lya2+uS3wm5qIqqNQ==" saltValue="5XiY2L8iG/ByBSlpXLRceQ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cp:lastPrinted>2021-12-07T19:28:17Z</cp:lastPrinted>
  <dcterms:created xsi:type="dcterms:W3CDTF">2021-12-06T20:41:58Z</dcterms:created>
  <dcterms:modified xsi:type="dcterms:W3CDTF">2023-06-28T20:46:39Z</dcterms:modified>
</cp:coreProperties>
</file>