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workbookProtection workbookAlgorithmName="SHA-512" workbookHashValue="/u8qMv/EKeTl40yRdfagGriF397RYRV6qNcmSujZX/vvAIKSgdsAVBHb0SCjY+qvyBjOlfwyE+ZCdkrQfStmiQ==" workbookSaltValue="5DHuVP6HVXFqFIMxeeclpQ==" workbookSpinCount="100000" lockStructure="1"/>
  <bookViews>
    <workbookView xWindow="0" yWindow="0" windowWidth="15276" windowHeight="3732"/>
  </bookViews>
  <sheets>
    <sheet name="F1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Print_Area" localSheetId="0">'F1'!$B$1:$BN$128</definedName>
    <definedName name="Print_Titles" localSheetId="0">'F1'!$1:$5</definedName>
    <definedName name="Tipo">[1]Listas!$V$3:$V$4</definedName>
    <definedName name="_xlnm.Print_Titles" localSheetId="0">'F1'!$1:$5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01" i="1" l="1"/>
  <c r="BM101" i="1"/>
  <c r="AG101" i="1"/>
  <c r="AF101" i="1"/>
  <c r="BN98" i="1"/>
  <c r="BM98" i="1"/>
  <c r="AF95" i="1"/>
  <c r="BN94" i="1"/>
  <c r="BM94" i="1"/>
  <c r="AG95" i="1"/>
  <c r="BN89" i="1"/>
  <c r="BM89" i="1"/>
  <c r="AG88" i="1"/>
  <c r="AF88" i="1"/>
  <c r="BN82" i="1"/>
  <c r="BM82" i="1"/>
  <c r="AG82" i="1"/>
  <c r="AF82" i="1"/>
  <c r="AG76" i="1"/>
  <c r="AF76" i="1"/>
  <c r="BM74" i="1"/>
  <c r="BN74" i="1"/>
  <c r="BN67" i="1"/>
  <c r="AG67" i="1"/>
  <c r="AF67" i="1"/>
  <c r="BM67" i="1"/>
  <c r="BN63" i="1"/>
  <c r="BM63" i="1"/>
  <c r="AG59" i="1"/>
  <c r="AF59" i="1"/>
  <c r="BN57" i="1"/>
  <c r="BM57" i="1"/>
  <c r="BN53" i="1"/>
  <c r="AG53" i="1"/>
  <c r="BM53" i="1"/>
  <c r="AF53" i="1"/>
  <c r="BM50" i="1"/>
  <c r="BN50" i="1"/>
  <c r="AG48" i="1"/>
  <c r="AF48" i="1"/>
  <c r="BM44" i="1"/>
  <c r="BN44" i="1"/>
  <c r="BN40" i="1"/>
  <c r="AG41" i="1"/>
  <c r="AF41" i="1"/>
  <c r="BM40" i="1"/>
  <c r="AG38" i="1"/>
  <c r="AF38" i="1"/>
  <c r="BM33" i="1"/>
  <c r="BN33" i="1"/>
  <c r="AG30" i="1"/>
  <c r="AF30" i="1"/>
  <c r="BM29" i="1"/>
  <c r="BN29" i="1"/>
  <c r="BN26" i="1"/>
  <c r="BM26" i="1"/>
  <c r="AG24" i="1"/>
  <c r="AF24" i="1"/>
  <c r="BN22" i="1"/>
  <c r="BM22" i="1"/>
  <c r="BN18" i="1"/>
  <c r="BM18" i="1"/>
  <c r="AG16" i="1"/>
  <c r="AF16" i="1"/>
  <c r="AG8" i="1"/>
  <c r="AF8" i="1"/>
  <c r="BN8" i="1"/>
  <c r="BM8" i="1"/>
  <c r="AG105" i="1" l="1"/>
  <c r="BN79" i="1"/>
  <c r="AF46" i="1"/>
  <c r="BM86" i="1"/>
  <c r="BM104" i="1" s="1"/>
  <c r="BM48" i="1"/>
  <c r="BM79" i="1"/>
  <c r="BN48" i="1"/>
  <c r="AF105" i="1"/>
  <c r="AG46" i="1"/>
  <c r="BN86" i="1"/>
  <c r="BN104" i="1" s="1"/>
  <c r="BN80" i="1" l="1"/>
  <c r="BN106" i="1" s="1"/>
  <c r="BM80" i="1"/>
  <c r="BM106" i="1" s="1"/>
  <c r="AF106" i="1"/>
  <c r="AG106" i="1"/>
</calcChain>
</file>

<file path=xl/sharedStrings.xml><?xml version="1.0" encoding="utf-8"?>
<sst xmlns="http://schemas.openxmlformats.org/spreadsheetml/2006/main" count="394" uniqueCount="393">
  <si>
    <t>CTA.</t>
  </si>
  <si>
    <t>CONCEPTO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</si>
  <si>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</si>
  <si>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</si>
  <si>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</si>
  <si>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</si>
  <si>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</si>
  <si>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</si>
  <si>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</si>
  <si>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</si>
  <si>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</si>
  <si>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</si>
  <si>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</si>
  <si>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</si>
  <si>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</si>
  <si>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</si>
  <si>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</si>
  <si>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</si>
  <si>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</si>
  <si>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</si>
  <si>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</si>
  <si>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</si>
  <si>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</si>
  <si>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</si>
  <si>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</si>
  <si>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</si>
  <si>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</si>
  <si>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</si>
  <si>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</si>
  <si>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</si>
  <si>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</si>
  <si>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</si>
  <si>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</si>
  <si>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</si>
  <si>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</si>
  <si>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</si>
  <si>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</si>
  <si>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</si>
  <si>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</si>
  <si>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</si>
  <si>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</si>
  <si>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</si>
  <si>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</si>
  <si>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</si>
  <si>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</si>
  <si>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</si>
  <si>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</si>
  <si>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</si>
  <si>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</si>
  <si>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</si>
  <si>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</si>
  <si>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</si>
  <si>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</si>
  <si>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</si>
  <si>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</si>
  <si>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</si>
  <si>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</si>
  <si>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</si>
  <si>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</si>
  <si>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</si>
  <si>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</si>
  <si>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</si>
  <si>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</si>
  <si>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</si>
  <si>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</si>
  <si>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</si>
  <si>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</si>
  <si>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</si>
  <si>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</si>
  <si>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</si>
  <si>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</si>
  <si>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</si>
  <si>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</si>
  <si>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</si>
  <si>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</si>
  <si>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</si>
  <si>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</si>
  <si>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</si>
  <si>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</si>
  <si>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</si>
  <si>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</si>
  <si>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</si>
  <si>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</si>
  <si>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</si>
  <si>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</si>
  <si>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</si>
  <si>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</si>
  <si>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</si>
  <si>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</si>
  <si>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</si>
  <si>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</si>
  <si>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</si>
  <si>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</si>
  <si>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</si>
  <si>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</si>
  <si>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</si>
  <si>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</si>
  <si>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</si>
  <si>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</si>
  <si>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</si>
  <si>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</si>
  <si>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</si>
  <si>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</si>
  <si>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</si>
  <si>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</si>
  <si>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</si>
  <si>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</si>
  <si>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</si>
  <si>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</si>
  <si>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</si>
  <si>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</si>
  <si>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</si>
  <si>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</si>
  <si>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</si>
  <si>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</si>
  <si>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</si>
  <si>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</si>
  <si>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</si>
  <si>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</si>
  <si>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</si>
  <si>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</si>
  <si>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</si>
  <si>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</si>
  <si>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</si>
  <si>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</si>
  <si>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</si>
  <si>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</si>
  <si>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</si>
  <si>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</si>
  <si>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</si>
  <si>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</si>
  <si>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</si>
  <si>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</si>
  <si>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</si>
  <si>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</si>
  <si>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</si>
  <si>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</si>
  <si>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</si>
  <si>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</si>
  <si>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</si>
  <si>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</si>
  <si>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</si>
  <si>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</si>
  <si>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</si>
  <si>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</si>
  <si>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</si>
  <si>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</si>
  <si>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</si>
  <si>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</si>
  <si>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</si>
  <si>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</si>
  <si>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</si>
  <si>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</si>
  <si>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</si>
  <si>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</si>
  <si>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</si>
  <si>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</si>
  <si>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</si>
  <si>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</si>
  <si>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</si>
  <si>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</si>
  <si>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</si>
  <si>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</si>
  <si>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</si>
  <si>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</si>
  <si>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</si>
  <si>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</si>
  <si>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</si>
  <si>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</si>
  <si>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</si>
  <si>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</si>
  <si>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</si>
  <si>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</si>
  <si>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</si>
  <si>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</si>
  <si>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</si>
  <si>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</si>
  <si>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</si>
  <si>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</si>
  <si>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</si>
  <si>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</si>
  <si>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</si>
  <si>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</si>
  <si>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</si>
  <si>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</si>
  <si>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</si>
  <si>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</si>
  <si>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</si>
  <si>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</si>
  <si>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</si>
  <si>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</si>
  <si>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</si>
  <si>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</si>
  <si>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</si>
  <si>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</si>
  <si>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</si>
  <si>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</si>
  <si>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</si>
  <si>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</si>
  <si>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</si>
  <si>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</si>
  <si>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</si>
  <si>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</si>
  <si>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</si>
  <si>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</si>
  <si>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</si>
  <si>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</si>
  <si>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</si>
  <si>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</si>
  <si>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</si>
  <si>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</si>
  <si>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</si>
  <si>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</si>
  <si>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</si>
  <si>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</si>
  <si>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</si>
  <si>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</si>
  <si>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</si>
  <si>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</si>
  <si>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</si>
  <si>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</si>
  <si>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</si>
  <si>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</si>
  <si>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</si>
  <si>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</si>
  <si>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</si>
  <si>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</si>
  <si>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</si>
  <si>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</si>
  <si>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</si>
  <si>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</si>
  <si>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</si>
  <si>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</si>
  <si>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</si>
  <si>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</si>
  <si>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</si>
  <si>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</si>
  <si>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</si>
  <si>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</si>
  <si>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</si>
  <si>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</si>
  <si>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</si>
  <si>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</si>
  <si>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</si>
  <si>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</si>
  <si>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</si>
  <si>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</si>
  <si>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</si>
  <si>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</si>
  <si>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</si>
  <si>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</si>
  <si>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</si>
  <si>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</si>
  <si>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</si>
  <si>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</si>
  <si>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</si>
  <si>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</si>
  <si>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</si>
  <si>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</si>
  <si>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</si>
  <si>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</si>
  <si>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</si>
  <si>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</si>
  <si>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</si>
  <si>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</si>
  <si>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</si>
  <si>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</si>
  <si>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</si>
  <si>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</si>
  <si>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</si>
  <si>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</si>
  <si>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</si>
  <si>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</si>
  <si>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</si>
  <si>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</si>
  <si>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</si>
  <si>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</si>
  <si>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</si>
  <si>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</si>
  <si>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</si>
  <si>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</si>
  <si>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</si>
  <si>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</si>
  <si>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</si>
  <si>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</si>
  <si>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</si>
  <si>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</si>
  <si>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</si>
  <si>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</si>
  <si>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</si>
  <si>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</si>
  <si>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</si>
  <si>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</si>
  <si>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</si>
  <si>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</si>
  <si>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</si>
  <si>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</si>
  <si>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</si>
  <si>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</si>
  <si>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</si>
  <si>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</si>
  <si>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</si>
  <si>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</si>
  <si>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</si>
  <si>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</si>
  <si>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</si>
  <si>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</si>
  <si>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</si>
  <si>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</si>
  <si>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</si>
  <si>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</si>
  <si>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</si>
  <si>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</si>
  <si>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</si>
  <si>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</si>
  <si>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</si>
  <si>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</si>
  <si>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</si>
  <si>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</si>
  <si>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</si>
  <si>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</si>
  <si>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</si>
  <si>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</si>
  <si>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</si>
  <si>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</si>
  <si>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</si>
  <si>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</si>
  <si>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</si>
  <si>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</si>
  <si>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</si>
  <si>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</si>
  <si>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</si>
  <si>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</si>
  <si>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</si>
  <si>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</si>
  <si>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</si>
  <si>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</si>
  <si>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</si>
  <si>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</si>
  <si>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</si>
  <si>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</si>
  <si>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</si>
  <si>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</si>
  <si>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</si>
  <si>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</si>
  <si>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</si>
  <si>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</si>
  <si>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</si>
  <si>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</si>
  <si>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</si>
  <si>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</si>
  <si>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</si>
  <si>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</si>
  <si>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</si>
  <si>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</si>
  <si>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</si>
  <si>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</si>
  <si>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</si>
  <si>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</si>
  <si>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</si>
  <si>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</si>
  <si>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</si>
  <si>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</si>
  <si>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</si>
  <si>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</si>
  <si>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</si>
  <si>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</si>
  <si>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</si>
  <si>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</si>
  <si>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</si>
  <si>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</si>
  <si>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</si>
  <si>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</si>
  <si>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</si>
  <si>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</si>
  <si>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</si>
  <si>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</si>
  <si>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</si>
  <si>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</si>
  <si>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</si>
  <si>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ACTIVOS NO CIRCULANTES</t>
  </si>
  <si>
    <t>TOTAL DEL ACTIVO</t>
  </si>
  <si>
    <t>SUMA DE PASIVO Y PATRIMONIO / HACIENDA PÚBLICA</t>
  </si>
  <si>
    <t>Bajo protesta de decir verdad declaramos que los estados financieros y sus notas, son razonablemente correctos y son responsabilidad del emisor.</t>
  </si>
  <si>
    <t xml:space="preserve">      Deterioro acumulado de bienes</t>
  </si>
  <si>
    <t>ESTADO ANALÍTICO DE SITUACIÓN FINANCIERA</t>
  </si>
  <si>
    <t>MUNICIPIO VILLA CORONA</t>
  </si>
  <si>
    <t>DEL 1 AL 31 DE MARZO DE 2023</t>
  </si>
  <si>
    <t>ING. ARMANDO SENCION GUZMAN</t>
  </si>
  <si>
    <t>L.C. JULIA VIRGEN OJEDA</t>
  </si>
  <si>
    <t>PRESIDENTE MUNICIPAL</t>
  </si>
  <si>
    <t>ENCARGADA DE LA HACIENDA PUBLICA</t>
  </si>
  <si>
    <t>ASEJ2023-03-06-07-2023-1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</si>
</sst>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4" fontId="5" fillId="0" borderId="15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" fillId="0" borderId="0" xfId="0" applyFont="1" applyFill="1" applyProtection="1"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11" xfId="0" applyFont="1" applyFill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164" fontId="16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112</xdr:row>
      <xdr:rowOff>148162</xdr:rowOff>
    </xdr:from>
    <xdr:to>
      <xdr:col>10</xdr:col>
      <xdr:colOff>159806</xdr:colOff>
      <xdr:row>120</xdr:row>
      <xdr:rowOff>14812</xdr:rowOff>
    </xdr:to>
    <xdr:sp macro="" textlink="">
      <xdr:nvSpPr>
        <xdr:cNvPr id="2" name="1 Rectángulo"/>
        <xdr:cNvSpPr/>
      </xdr:nvSpPr>
      <xdr:spPr>
        <a:xfrm>
          <a:off x="920748" y="21791079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V135"/>
  <sheetViews>
    <sheetView showGridLines="0" tabSelected="1" zoomScale="90" zoomScaleNormal="90" workbookViewId="0">
      <pane ySplit="5" topLeftCell="A88" activePane="bottomLeft" state="frozen"/>
      <selection activeCell="F8" sqref="F8"/>
      <selection pane="bottomLeft" activeCell="B5" sqref="B5:AE5"/>
    </sheetView>
  </sheetViews>
  <sheetFormatPr baseColWidth="10" defaultColWidth="0" defaultRowHeight="11.25" customHeight="1" zeroHeight="1"/>
  <cols>
    <col min="1" max="1" width="7" style="1" bestFit="1" customWidth="1"/>
    <col min="2" max="30" width="2.88671875" style="44" customWidth="1"/>
    <col min="31" max="31" width="4.33203125" style="44" customWidth="1"/>
    <col min="32" max="33" width="22.88671875" style="49" customWidth="1"/>
    <col min="34" max="34" width="7" style="49" customWidth="1"/>
    <col min="35" max="63" width="2.88671875" style="44" customWidth="1"/>
    <col min="64" max="64" width="4.109375" style="44" customWidth="1"/>
    <col min="65" max="66" width="22.88671875" style="49" customWidth="1"/>
    <col min="67" max="74" width="2.33203125" style="44" hidden="1" customWidth="1"/>
    <col min="75" max="16384" width="11.44140625" style="44" hidden="1"/>
  </cols>
  <sheetData>
    <row r="1" spans="1:66" s="2" customFormat="1" ht="23.4">
      <c r="A1" s="1"/>
      <c r="B1" s="65" t="s">
        <v>386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</row>
    <row r="2" spans="1:66" s="2" customFormat="1" ht="21">
      <c r="A2" s="1"/>
      <c r="B2" s="66" t="s">
        <v>385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</row>
    <row r="3" spans="1:66" s="2" customFormat="1" ht="18">
      <c r="A3" s="1"/>
      <c r="B3" s="67" t="s">
        <v>387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0</v>
      </c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">
        <v>2023</v>
      </c>
      <c r="AG5" s="6">
        <v>2022</v>
      </c>
      <c r="AH5" s="6" t="s">
        <v>2</v>
      </c>
      <c r="AI5" s="68" t="s">
        <v>1</v>
      </c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">
        <v>2023</v>
      </c>
      <c r="BN5" s="6">
        <v>2022</v>
      </c>
    </row>
    <row r="6" spans="1:66" s="11" customFormat="1" ht="15" customHeight="1">
      <c r="A6" s="8">
        <v>10000</v>
      </c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9"/>
      <c r="AG6" s="9"/>
      <c r="AH6" s="10" t="s">
        <v>4</v>
      </c>
      <c r="AI6" s="69" t="s">
        <v>5</v>
      </c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9"/>
      <c r="BN6" s="9"/>
    </row>
    <row r="7" spans="1:66" s="11" customFormat="1" ht="15" customHeight="1">
      <c r="A7" s="12">
        <v>11000</v>
      </c>
      <c r="B7" s="61" t="s">
        <v>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13"/>
      <c r="AG7" s="13"/>
      <c r="AH7" s="14" t="s">
        <v>7</v>
      </c>
      <c r="AI7" s="61" t="s">
        <v>8</v>
      </c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15"/>
      <c r="BN7" s="15"/>
    </row>
    <row r="8" spans="1:66" s="11" customFormat="1" ht="15" customHeight="1">
      <c r="A8" s="12">
        <v>11100</v>
      </c>
      <c r="B8" s="62" t="s">
        <v>9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16">
        <f>SUM(AF9:AF15)</f>
        <v>15530010.57</v>
      </c>
      <c r="AG8" s="16">
        <f>SUM(AG9:AG15)</f>
        <v>1411271.56</v>
      </c>
      <c r="AH8" s="14" t="s">
        <v>10</v>
      </c>
      <c r="AI8" s="62" t="s">
        <v>11</v>
      </c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16">
        <f>SUM(BM9:BM17)</f>
        <v>2841225.29</v>
      </c>
      <c r="BN8" s="16">
        <f>SUM(BN9:BN17)</f>
        <v>2834360.9400000004</v>
      </c>
    </row>
    <row r="9" spans="1:66" s="11" customFormat="1" ht="15" customHeight="1">
      <c r="A9" s="17">
        <v>11110</v>
      </c>
      <c r="B9" s="63" t="s">
        <v>12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18">
        <v>-64094.67</v>
      </c>
      <c r="AG9" s="18">
        <v>-292.54000000000002</v>
      </c>
      <c r="AH9" s="19" t="s">
        <v>13</v>
      </c>
      <c r="AI9" s="64" t="s">
        <v>14</v>
      </c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18">
        <v>-1193</v>
      </c>
      <c r="BN9" s="18">
        <v>-1193</v>
      </c>
    </row>
    <row r="10" spans="1:66" s="11" customFormat="1" ht="15" customHeight="1">
      <c r="A10" s="17">
        <v>11120</v>
      </c>
      <c r="B10" s="63" t="s">
        <v>15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18">
        <v>15594105.24</v>
      </c>
      <c r="AG10" s="18">
        <v>1411564.1</v>
      </c>
      <c r="AH10" s="19" t="s">
        <v>16</v>
      </c>
      <c r="AI10" s="64" t="s">
        <v>17</v>
      </c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18">
        <v>648373.24</v>
      </c>
      <c r="BN10" s="18">
        <v>638837.04</v>
      </c>
    </row>
    <row r="11" spans="1:66" s="11" customFormat="1" ht="15" customHeight="1">
      <c r="A11" s="17">
        <v>11130</v>
      </c>
      <c r="B11" s="63" t="s">
        <v>18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18">
        <v>0</v>
      </c>
      <c r="AG11" s="18">
        <v>0</v>
      </c>
      <c r="AH11" s="19" t="s">
        <v>19</v>
      </c>
      <c r="AI11" s="64" t="s">
        <v>20</v>
      </c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18">
        <v>10385.200000000001</v>
      </c>
      <c r="BN11" s="18">
        <v>10385.200000000001</v>
      </c>
    </row>
    <row r="12" spans="1:66" s="11" customFormat="1" ht="15" customHeight="1">
      <c r="A12" s="17">
        <v>11140</v>
      </c>
      <c r="B12" s="63" t="s">
        <v>21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18">
        <v>0</v>
      </c>
      <c r="AG12" s="18">
        <v>0</v>
      </c>
      <c r="AH12" s="19" t="s">
        <v>22</v>
      </c>
      <c r="AI12" s="64" t="s">
        <v>23</v>
      </c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18">
        <v>0</v>
      </c>
      <c r="BN12" s="18">
        <v>0</v>
      </c>
    </row>
    <row r="13" spans="1:66" s="11" customFormat="1" ht="15" customHeight="1">
      <c r="A13" s="17">
        <v>11150</v>
      </c>
      <c r="B13" s="63" t="s">
        <v>24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18">
        <v>0</v>
      </c>
      <c r="AG13" s="18">
        <v>0</v>
      </c>
      <c r="AH13" s="19" t="s">
        <v>25</v>
      </c>
      <c r="AI13" s="64" t="s">
        <v>26</v>
      </c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18">
        <v>0</v>
      </c>
      <c r="BN13" s="18">
        <v>0</v>
      </c>
    </row>
    <row r="14" spans="1:66" s="11" customFormat="1" ht="15" customHeight="1">
      <c r="A14" s="17">
        <v>11160</v>
      </c>
      <c r="B14" s="63" t="s">
        <v>27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18">
        <v>0</v>
      </c>
      <c r="AG14" s="18">
        <v>0</v>
      </c>
      <c r="AH14" s="19" t="s">
        <v>28</v>
      </c>
      <c r="AI14" s="64" t="s">
        <v>29</v>
      </c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18">
        <v>0</v>
      </c>
      <c r="BN14" s="18">
        <v>0</v>
      </c>
    </row>
    <row r="15" spans="1:66" s="11" customFormat="1" ht="15" customHeight="1">
      <c r="A15" s="17">
        <v>11190</v>
      </c>
      <c r="B15" s="63" t="s">
        <v>30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18">
        <v>0</v>
      </c>
      <c r="AG15" s="18">
        <v>0</v>
      </c>
      <c r="AH15" s="19" t="s">
        <v>31</v>
      </c>
      <c r="AI15" s="64" t="s">
        <v>32</v>
      </c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18">
        <v>0</v>
      </c>
      <c r="BN15" s="18">
        <v>0</v>
      </c>
    </row>
    <row r="16" spans="1:66" s="11" customFormat="1" ht="15" customHeight="1">
      <c r="A16" s="12">
        <v>11200</v>
      </c>
      <c r="B16" s="62" t="s">
        <v>33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16">
        <f>SUM(AF17:AF23)</f>
        <v>3545434.48</v>
      </c>
      <c r="AG16" s="16">
        <f>SUM(AG17:AG23)</f>
        <v>3611954.48</v>
      </c>
      <c r="AH16" s="19" t="s">
        <v>34</v>
      </c>
      <c r="AI16" s="64" t="s">
        <v>35</v>
      </c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18">
        <v>0</v>
      </c>
      <c r="BN16" s="18">
        <v>0</v>
      </c>
    </row>
    <row r="17" spans="1:66" s="11" customFormat="1" ht="15" customHeight="1">
      <c r="A17" s="17">
        <v>11210</v>
      </c>
      <c r="B17" s="63" t="s">
        <v>36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18">
        <v>0</v>
      </c>
      <c r="AG17" s="18">
        <v>0</v>
      </c>
      <c r="AH17" s="19" t="s">
        <v>37</v>
      </c>
      <c r="AI17" s="64" t="s">
        <v>38</v>
      </c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18">
        <v>2183659.85</v>
      </c>
      <c r="BN17" s="18">
        <v>2186331.7000000002</v>
      </c>
    </row>
    <row r="18" spans="1:66" s="11" customFormat="1" ht="15" customHeight="1">
      <c r="A18" s="17">
        <v>11220</v>
      </c>
      <c r="B18" s="63" t="s">
        <v>39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18">
        <v>0</v>
      </c>
      <c r="AG18" s="18">
        <v>0</v>
      </c>
      <c r="AH18" s="14" t="s">
        <v>40</v>
      </c>
      <c r="AI18" s="62" t="s">
        <v>41</v>
      </c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16">
        <f>SUM(BM19:BM21)</f>
        <v>2494.5</v>
      </c>
      <c r="BN18" s="16">
        <f>SUM(BN19:BN21)</f>
        <v>51485.5</v>
      </c>
    </row>
    <row r="19" spans="1:66" s="11" customFormat="1" ht="15" customHeight="1">
      <c r="A19" s="17" t="s">
        <v>42</v>
      </c>
      <c r="B19" s="63" t="s">
        <v>43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18">
        <v>3330915.83</v>
      </c>
      <c r="AG19" s="18">
        <v>3411853.83</v>
      </c>
      <c r="AH19" s="19" t="s">
        <v>44</v>
      </c>
      <c r="AI19" s="64" t="s">
        <v>45</v>
      </c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18">
        <v>0</v>
      </c>
      <c r="BN19" s="18">
        <v>0</v>
      </c>
    </row>
    <row r="20" spans="1:66" s="11" customFormat="1" ht="15" customHeight="1">
      <c r="A20" s="17" t="s">
        <v>46</v>
      </c>
      <c r="B20" s="63" t="s">
        <v>47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18">
        <v>0.65</v>
      </c>
      <c r="AG20" s="18">
        <v>0.65</v>
      </c>
      <c r="AH20" s="19" t="s">
        <v>48</v>
      </c>
      <c r="AI20" s="64" t="s">
        <v>49</v>
      </c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18">
        <v>0</v>
      </c>
      <c r="BN20" s="18">
        <v>0</v>
      </c>
    </row>
    <row r="21" spans="1:66" s="11" customFormat="1" ht="15" customHeight="1">
      <c r="A21" s="17" t="s">
        <v>50</v>
      </c>
      <c r="B21" s="63" t="s">
        <v>51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18">
        <v>0</v>
      </c>
      <c r="AG21" s="18">
        <v>0</v>
      </c>
      <c r="AH21" s="19" t="s">
        <v>52</v>
      </c>
      <c r="AI21" s="64" t="s">
        <v>53</v>
      </c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18">
        <v>2494.5</v>
      </c>
      <c r="BN21" s="18">
        <v>51485.5</v>
      </c>
    </row>
    <row r="22" spans="1:66" s="11" customFormat="1" ht="15" customHeight="1">
      <c r="A22" s="17" t="s">
        <v>54</v>
      </c>
      <c r="B22" s="63" t="s">
        <v>55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18">
        <v>214518</v>
      </c>
      <c r="AG22" s="18">
        <v>200100</v>
      </c>
      <c r="AH22" s="14" t="s">
        <v>56</v>
      </c>
      <c r="AI22" s="62" t="s">
        <v>57</v>
      </c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16">
        <f>SUM(BM23:BM25)</f>
        <v>0</v>
      </c>
      <c r="BN22" s="16">
        <f>SUM(BN23:BN25)</f>
        <v>0</v>
      </c>
    </row>
    <row r="23" spans="1:66" s="11" customFormat="1" ht="15" customHeight="1">
      <c r="A23" s="17" t="s">
        <v>58</v>
      </c>
      <c r="B23" s="63" t="s">
        <v>59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18">
        <v>0</v>
      </c>
      <c r="AG23" s="18">
        <v>0</v>
      </c>
      <c r="AH23" s="19" t="s">
        <v>60</v>
      </c>
      <c r="AI23" s="64" t="s">
        <v>61</v>
      </c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18">
        <v>0</v>
      </c>
      <c r="BN23" s="18">
        <v>0</v>
      </c>
    </row>
    <row r="24" spans="1:66" s="11" customFormat="1" ht="15" customHeight="1">
      <c r="A24" s="12" t="s">
        <v>62</v>
      </c>
      <c r="B24" s="62" t="s">
        <v>63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16">
        <f>SUM(AF25:AF29)</f>
        <v>3519150.43</v>
      </c>
      <c r="AG24" s="16">
        <f>SUM(AG25:AG29)</f>
        <v>1341990</v>
      </c>
      <c r="AH24" s="19" t="s">
        <v>64</v>
      </c>
      <c r="AI24" s="64" t="s">
        <v>65</v>
      </c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18">
        <v>0</v>
      </c>
      <c r="BN24" s="18">
        <v>0</v>
      </c>
    </row>
    <row r="25" spans="1:66" s="11" customFormat="1" ht="15" customHeight="1">
      <c r="A25" s="17" t="s">
        <v>66</v>
      </c>
      <c r="B25" s="63" t="s">
        <v>67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18">
        <v>0</v>
      </c>
      <c r="AG25" s="18">
        <v>0</v>
      </c>
      <c r="AH25" s="19" t="s">
        <v>68</v>
      </c>
      <c r="AI25" s="64" t="s">
        <v>69</v>
      </c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18">
        <v>0</v>
      </c>
      <c r="BN25" s="18">
        <v>0</v>
      </c>
    </row>
    <row r="26" spans="1:66" s="11" customFormat="1" ht="15" customHeight="1">
      <c r="A26" s="17" t="s">
        <v>70</v>
      </c>
      <c r="B26" s="63" t="s">
        <v>71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18">
        <v>0</v>
      </c>
      <c r="AG26" s="18">
        <v>0</v>
      </c>
      <c r="AH26" s="14" t="s">
        <v>72</v>
      </c>
      <c r="AI26" s="62" t="s">
        <v>73</v>
      </c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74</v>
      </c>
      <c r="B27" s="63" t="s">
        <v>75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18">
        <v>0</v>
      </c>
      <c r="AG27" s="18">
        <v>0</v>
      </c>
      <c r="AH27" s="19" t="s">
        <v>76</v>
      </c>
      <c r="AI27" s="64" t="s">
        <v>77</v>
      </c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18">
        <v>0</v>
      </c>
      <c r="BN27" s="18">
        <v>0</v>
      </c>
    </row>
    <row r="28" spans="1:66" s="11" customFormat="1" ht="15" customHeight="1">
      <c r="A28" s="17" t="s">
        <v>78</v>
      </c>
      <c r="B28" s="63" t="s">
        <v>79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18">
        <v>0</v>
      </c>
      <c r="AG28" s="18">
        <v>0</v>
      </c>
      <c r="AH28" s="19" t="s">
        <v>80</v>
      </c>
      <c r="AI28" s="64" t="s">
        <v>81</v>
      </c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18">
        <v>0</v>
      </c>
      <c r="BN28" s="18">
        <v>0</v>
      </c>
    </row>
    <row r="29" spans="1:66" s="11" customFormat="1" ht="15" customHeight="1">
      <c r="A29" s="17" t="s">
        <v>82</v>
      </c>
      <c r="B29" s="63" t="s">
        <v>83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18">
        <v>3519150.43</v>
      </c>
      <c r="AG29" s="18">
        <v>1341990</v>
      </c>
      <c r="AH29" s="14" t="s">
        <v>84</v>
      </c>
      <c r="AI29" s="62" t="s">
        <v>85</v>
      </c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16">
        <f>SUM(BM30:BM32)</f>
        <v>0</v>
      </c>
      <c r="BN29" s="16">
        <f>SUM(BN30:BN32)</f>
        <v>402667.05</v>
      </c>
    </row>
    <row r="30" spans="1:66" s="11" customFormat="1" ht="15" customHeight="1">
      <c r="A30" s="12" t="s">
        <v>86</v>
      </c>
      <c r="B30" s="62" t="s">
        <v>87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16">
        <f>SUM(AF31:AF35)</f>
        <v>0</v>
      </c>
      <c r="AG30" s="16">
        <f>SUM(AG31:AG35)</f>
        <v>0</v>
      </c>
      <c r="AH30" s="19" t="s">
        <v>88</v>
      </c>
      <c r="AI30" s="64" t="s">
        <v>89</v>
      </c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18">
        <v>0</v>
      </c>
      <c r="BN30" s="18">
        <v>402667.05</v>
      </c>
    </row>
    <row r="31" spans="1:66" s="11" customFormat="1" ht="15" customHeight="1">
      <c r="A31" s="17" t="s">
        <v>90</v>
      </c>
      <c r="B31" s="63" t="s">
        <v>91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18">
        <v>0</v>
      </c>
      <c r="AG31" s="18">
        <v>0</v>
      </c>
      <c r="AH31" s="19" t="s">
        <v>92</v>
      </c>
      <c r="AI31" s="64" t="s">
        <v>93</v>
      </c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18">
        <v>0</v>
      </c>
      <c r="BN31" s="18">
        <v>0</v>
      </c>
    </row>
    <row r="32" spans="1:66" s="11" customFormat="1" ht="15" customHeight="1">
      <c r="A32" s="17" t="s">
        <v>94</v>
      </c>
      <c r="B32" s="63" t="s">
        <v>95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18">
        <v>0</v>
      </c>
      <c r="AG32" s="18">
        <v>0</v>
      </c>
      <c r="AH32" s="19" t="s">
        <v>96</v>
      </c>
      <c r="AI32" s="64" t="s">
        <v>97</v>
      </c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18">
        <v>0</v>
      </c>
      <c r="BN32" s="18">
        <v>0</v>
      </c>
    </row>
    <row r="33" spans="1:66" s="11" customFormat="1" ht="15" customHeight="1">
      <c r="A33" s="17" t="s">
        <v>98</v>
      </c>
      <c r="B33" s="63" t="s">
        <v>99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18">
        <v>0</v>
      </c>
      <c r="AG33" s="18">
        <v>0</v>
      </c>
      <c r="AH33" s="14" t="s">
        <v>100</v>
      </c>
      <c r="AI33" s="62" t="s">
        <v>101</v>
      </c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102</v>
      </c>
      <c r="B34" s="63" t="s">
        <v>103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8">
        <v>0</v>
      </c>
      <c r="AG34" s="18">
        <v>0</v>
      </c>
      <c r="AH34" s="19" t="s">
        <v>104</v>
      </c>
      <c r="AI34" s="64" t="s">
        <v>105</v>
      </c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18">
        <v>0</v>
      </c>
      <c r="BN34" s="18">
        <v>0</v>
      </c>
    </row>
    <row r="35" spans="1:66" s="11" customFormat="1" ht="15" customHeight="1">
      <c r="A35" s="17" t="s">
        <v>106</v>
      </c>
      <c r="B35" s="63" t="s">
        <v>107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8">
        <v>0</v>
      </c>
      <c r="AG35" s="18">
        <v>0</v>
      </c>
      <c r="AH35" s="19" t="s">
        <v>108</v>
      </c>
      <c r="AI35" s="64" t="s">
        <v>109</v>
      </c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18">
        <v>0</v>
      </c>
      <c r="BN35" s="18">
        <v>0</v>
      </c>
    </row>
    <row r="36" spans="1:66" s="11" customFormat="1" ht="15" customHeight="1">
      <c r="A36" s="12" t="s">
        <v>110</v>
      </c>
      <c r="B36" s="62" t="s">
        <v>111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16">
        <v>0</v>
      </c>
      <c r="AG36" s="16">
        <v>0</v>
      </c>
      <c r="AH36" s="19" t="s">
        <v>112</v>
      </c>
      <c r="AI36" s="64" t="s">
        <v>113</v>
      </c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18">
        <v>0</v>
      </c>
      <c r="BN36" s="18">
        <v>0</v>
      </c>
    </row>
    <row r="37" spans="1:66" s="11" customFormat="1" ht="15" customHeight="1">
      <c r="A37" s="17" t="s">
        <v>114</v>
      </c>
      <c r="B37" s="63" t="s">
        <v>115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18">
        <v>0</v>
      </c>
      <c r="AG37" s="18">
        <v>0</v>
      </c>
      <c r="AH37" s="19" t="s">
        <v>116</v>
      </c>
      <c r="AI37" s="64" t="s">
        <v>117</v>
      </c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18">
        <v>0</v>
      </c>
      <c r="BN37" s="18">
        <v>0</v>
      </c>
    </row>
    <row r="38" spans="1:66" s="11" customFormat="1" ht="15" customHeight="1">
      <c r="A38" s="12" t="s">
        <v>118</v>
      </c>
      <c r="B38" s="62" t="s">
        <v>119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16">
        <f>SUM(AF39:AF40)</f>
        <v>0</v>
      </c>
      <c r="AG38" s="16">
        <f>SUM(AG39:AG40)</f>
        <v>0</v>
      </c>
      <c r="AH38" s="19" t="s">
        <v>120</v>
      </c>
      <c r="AI38" s="64" t="s">
        <v>121</v>
      </c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18">
        <v>0</v>
      </c>
      <c r="BN38" s="18">
        <v>0</v>
      </c>
    </row>
    <row r="39" spans="1:66" s="11" customFormat="1" ht="15" customHeight="1">
      <c r="A39" s="17" t="s">
        <v>122</v>
      </c>
      <c r="B39" s="63" t="s">
        <v>123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18">
        <v>0</v>
      </c>
      <c r="AG39" s="18">
        <v>0</v>
      </c>
      <c r="AH39" s="19" t="s">
        <v>124</v>
      </c>
      <c r="AI39" s="64" t="s">
        <v>125</v>
      </c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18">
        <v>0</v>
      </c>
      <c r="BN39" s="18">
        <v>0</v>
      </c>
    </row>
    <row r="40" spans="1:66" s="11" customFormat="1" ht="15" customHeight="1">
      <c r="A40" s="17" t="s">
        <v>126</v>
      </c>
      <c r="B40" s="64" t="s">
        <v>127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18">
        <v>0</v>
      </c>
      <c r="AG40" s="18">
        <v>0</v>
      </c>
      <c r="AH40" s="14" t="s">
        <v>128</v>
      </c>
      <c r="AI40" s="62" t="s">
        <v>129</v>
      </c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130</v>
      </c>
      <c r="B41" s="62" t="s">
        <v>131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16">
        <f>SUM(AF42:AF45)</f>
        <v>0</v>
      </c>
      <c r="AG41" s="16">
        <f>SUM(AG42:AG45)</f>
        <v>0</v>
      </c>
      <c r="AH41" s="19" t="s">
        <v>132</v>
      </c>
      <c r="AI41" s="64" t="s">
        <v>133</v>
      </c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18">
        <v>0</v>
      </c>
      <c r="BN41" s="18">
        <v>0</v>
      </c>
    </row>
    <row r="42" spans="1:66" s="11" customFormat="1" ht="15" customHeight="1">
      <c r="A42" s="17" t="s">
        <v>134</v>
      </c>
      <c r="B42" s="64" t="s">
        <v>135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18">
        <v>0</v>
      </c>
      <c r="AG42" s="18">
        <v>0</v>
      </c>
      <c r="AH42" s="19" t="s">
        <v>136</v>
      </c>
      <c r="AI42" s="64" t="s">
        <v>137</v>
      </c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18">
        <v>0</v>
      </c>
      <c r="BN42" s="18">
        <v>0</v>
      </c>
    </row>
    <row r="43" spans="1:66" s="11" customFormat="1" ht="15" customHeight="1">
      <c r="A43" s="17" t="s">
        <v>138</v>
      </c>
      <c r="B43" s="64" t="s">
        <v>139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18">
        <v>0</v>
      </c>
      <c r="AG43" s="18">
        <v>0</v>
      </c>
      <c r="AH43" s="19" t="s">
        <v>140</v>
      </c>
      <c r="AI43" s="64" t="s">
        <v>141</v>
      </c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18">
        <v>0</v>
      </c>
      <c r="BN43" s="18">
        <v>0</v>
      </c>
    </row>
    <row r="44" spans="1:66" s="11" customFormat="1" ht="15" customHeight="1">
      <c r="A44" s="17" t="s">
        <v>142</v>
      </c>
      <c r="B44" s="64" t="s">
        <v>143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18">
        <v>0</v>
      </c>
      <c r="AG44" s="18">
        <v>0</v>
      </c>
      <c r="AH44" s="14" t="s">
        <v>144</v>
      </c>
      <c r="AI44" s="62" t="s">
        <v>145</v>
      </c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16">
        <f>SUM(BM45:BM47)</f>
        <v>0</v>
      </c>
      <c r="BN44" s="16">
        <f>SUM(BN45:BN47)</f>
        <v>0</v>
      </c>
    </row>
    <row r="45" spans="1:66" s="11" customFormat="1" ht="15" customHeight="1">
      <c r="A45" s="17" t="s">
        <v>146</v>
      </c>
      <c r="B45" s="70" t="s">
        <v>147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20">
        <v>0</v>
      </c>
      <c r="AG45" s="20">
        <v>0</v>
      </c>
      <c r="AH45" s="21" t="s">
        <v>148</v>
      </c>
      <c r="AI45" s="64" t="s">
        <v>149</v>
      </c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18">
        <v>0</v>
      </c>
      <c r="BN45" s="18">
        <v>0</v>
      </c>
    </row>
    <row r="46" spans="1:66" s="11" customFormat="1" ht="15" customHeight="1">
      <c r="A46" s="17"/>
      <c r="B46" s="71" t="s">
        <v>150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22">
        <f>AF8+AF16+AF24+AF30+AF36+AF38+AF41</f>
        <v>22594595.48</v>
      </c>
      <c r="AG46" s="22">
        <f>AG8+AG16+AG24+AG30+AG36+AG38+AG41</f>
        <v>6365216.04</v>
      </c>
      <c r="AH46" s="23" t="s">
        <v>151</v>
      </c>
      <c r="AI46" s="64" t="s">
        <v>152</v>
      </c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18">
        <v>0</v>
      </c>
      <c r="BN46" s="18">
        <v>0</v>
      </c>
    </row>
    <row r="47" spans="1:66" s="11" customFormat="1" ht="15" customHeight="1">
      <c r="A47" s="12" t="s">
        <v>153</v>
      </c>
      <c r="B47" s="61" t="s">
        <v>154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22"/>
      <c r="AG47" s="22"/>
      <c r="AH47" s="24" t="s">
        <v>155</v>
      </c>
      <c r="AI47" s="72" t="s">
        <v>156</v>
      </c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20">
        <v>0</v>
      </c>
      <c r="BN47" s="20">
        <v>0</v>
      </c>
    </row>
    <row r="48" spans="1:66" s="11" customFormat="1" ht="15" customHeight="1">
      <c r="A48" s="12" t="s">
        <v>157</v>
      </c>
      <c r="B48" s="62" t="s">
        <v>158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16">
        <f>SUM(AF49:AF52)</f>
        <v>0</v>
      </c>
      <c r="AG48" s="16">
        <f>SUM(AG49:AG52)</f>
        <v>0</v>
      </c>
      <c r="AH48" s="10"/>
      <c r="AI48" s="73" t="s">
        <v>159</v>
      </c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22">
        <f>BM8+BM18+BM22+BM26+BM29+BM33+BM40+BM44</f>
        <v>2843719.79</v>
      </c>
      <c r="BN48" s="22">
        <f>BN8+BN18+BN22+BN26+BN29+BN33+BN40+BN44</f>
        <v>3288513.49</v>
      </c>
    </row>
    <row r="49" spans="1:66" s="11" customFormat="1" ht="15" customHeight="1">
      <c r="A49" s="17" t="s">
        <v>160</v>
      </c>
      <c r="B49" s="64" t="s">
        <v>161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18">
        <v>0</v>
      </c>
      <c r="AG49" s="18">
        <v>0</v>
      </c>
      <c r="AH49" s="10" t="s">
        <v>162</v>
      </c>
      <c r="AI49" s="61" t="s">
        <v>163</v>
      </c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13"/>
      <c r="BN49" s="13"/>
    </row>
    <row r="50" spans="1:66" s="11" customFormat="1" ht="15" customHeight="1">
      <c r="A50" s="17" t="s">
        <v>164</v>
      </c>
      <c r="B50" s="64" t="s">
        <v>165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18">
        <v>0</v>
      </c>
      <c r="AG50" s="18">
        <v>0</v>
      </c>
      <c r="AH50" s="14" t="s">
        <v>166</v>
      </c>
      <c r="AI50" s="62" t="s">
        <v>167</v>
      </c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16">
        <f>SUM(BM51:BM52)</f>
        <v>0</v>
      </c>
      <c r="BN50" s="16">
        <f>SUM(BN51:BN52)</f>
        <v>0</v>
      </c>
    </row>
    <row r="51" spans="1:66" s="11" customFormat="1" ht="15" customHeight="1">
      <c r="A51" s="17" t="s">
        <v>168</v>
      </c>
      <c r="B51" s="64" t="s">
        <v>169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18">
        <v>0</v>
      </c>
      <c r="AG51" s="18">
        <v>0</v>
      </c>
      <c r="AH51" s="19" t="s">
        <v>170</v>
      </c>
      <c r="AI51" s="64" t="s">
        <v>171</v>
      </c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18">
        <v>0</v>
      </c>
      <c r="BN51" s="18">
        <v>0</v>
      </c>
    </row>
    <row r="52" spans="1:66" s="11" customFormat="1" ht="15" customHeight="1">
      <c r="A52" s="17" t="s">
        <v>172</v>
      </c>
      <c r="B52" s="64" t="s">
        <v>173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18">
        <v>0</v>
      </c>
      <c r="AG52" s="18">
        <v>0</v>
      </c>
      <c r="AH52" s="19" t="s">
        <v>174</v>
      </c>
      <c r="AI52" s="64" t="s">
        <v>175</v>
      </c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18">
        <v>0</v>
      </c>
      <c r="BN52" s="18">
        <v>0</v>
      </c>
    </row>
    <row r="53" spans="1:66" s="11" customFormat="1" ht="15" customHeight="1">
      <c r="A53" s="12" t="s">
        <v>176</v>
      </c>
      <c r="B53" s="62" t="s">
        <v>177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16">
        <f>SUM(AF54:AF58)</f>
        <v>0</v>
      </c>
      <c r="AG53" s="16">
        <f>SUM(AG54:AG58)</f>
        <v>0</v>
      </c>
      <c r="AH53" s="14" t="s">
        <v>178</v>
      </c>
      <c r="AI53" s="62" t="s">
        <v>179</v>
      </c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180</v>
      </c>
      <c r="B54" s="64" t="s">
        <v>181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18">
        <v>0</v>
      </c>
      <c r="AG54" s="18">
        <v>0</v>
      </c>
      <c r="AH54" s="19" t="s">
        <v>182</v>
      </c>
      <c r="AI54" s="64" t="s">
        <v>183</v>
      </c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18">
        <v>0</v>
      </c>
      <c r="BN54" s="18">
        <v>0</v>
      </c>
    </row>
    <row r="55" spans="1:66" s="11" customFormat="1" ht="15" customHeight="1">
      <c r="A55" s="17" t="s">
        <v>184</v>
      </c>
      <c r="B55" s="64" t="s">
        <v>185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18">
        <v>0</v>
      </c>
      <c r="AG55" s="18">
        <v>0</v>
      </c>
      <c r="AH55" s="19" t="s">
        <v>186</v>
      </c>
      <c r="AI55" s="64" t="s">
        <v>187</v>
      </c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18">
        <v>0</v>
      </c>
      <c r="BN55" s="18">
        <v>0</v>
      </c>
    </row>
    <row r="56" spans="1:66" s="11" customFormat="1" ht="15" customHeight="1">
      <c r="A56" s="17" t="s">
        <v>188</v>
      </c>
      <c r="B56" s="64" t="s">
        <v>189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18">
        <v>0</v>
      </c>
      <c r="AG56" s="18">
        <v>0</v>
      </c>
      <c r="AH56" s="19" t="s">
        <v>190</v>
      </c>
      <c r="AI56" s="64" t="s">
        <v>191</v>
      </c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18">
        <v>0</v>
      </c>
      <c r="BN56" s="18">
        <v>0</v>
      </c>
    </row>
    <row r="57" spans="1:66" s="11" customFormat="1" ht="15" customHeight="1">
      <c r="A57" s="17" t="s">
        <v>192</v>
      </c>
      <c r="B57" s="64" t="s">
        <v>193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18">
        <v>0</v>
      </c>
      <c r="AG57" s="18">
        <v>0</v>
      </c>
      <c r="AH57" s="14" t="s">
        <v>194</v>
      </c>
      <c r="AI57" s="62" t="s">
        <v>195</v>
      </c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16">
        <f>SUM(BM58:BM62)</f>
        <v>0</v>
      </c>
      <c r="BN57" s="16">
        <f>SUM(BN58:BN62)</f>
        <v>0</v>
      </c>
    </row>
    <row r="58" spans="1:66" s="11" customFormat="1" ht="15" customHeight="1">
      <c r="A58" s="17" t="s">
        <v>196</v>
      </c>
      <c r="B58" s="64" t="s">
        <v>197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18">
        <v>0</v>
      </c>
      <c r="AG58" s="18">
        <v>0</v>
      </c>
      <c r="AH58" s="19" t="s">
        <v>198</v>
      </c>
      <c r="AI58" s="64" t="s">
        <v>199</v>
      </c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18">
        <v>0</v>
      </c>
      <c r="BN58" s="18">
        <v>0</v>
      </c>
    </row>
    <row r="59" spans="1:66" s="11" customFormat="1" ht="15" customHeight="1">
      <c r="A59" s="12" t="s">
        <v>200</v>
      </c>
      <c r="B59" s="62" t="s">
        <v>201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16">
        <f>SUM(AF60:AF66)</f>
        <v>254253776.89000002</v>
      </c>
      <c r="AG59" s="16">
        <f>SUM(AG60:AG66)</f>
        <v>253454716.64000002</v>
      </c>
      <c r="AH59" s="19" t="s">
        <v>202</v>
      </c>
      <c r="AI59" s="64" t="s">
        <v>203</v>
      </c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18">
        <v>0</v>
      </c>
      <c r="BN59" s="18">
        <v>0</v>
      </c>
    </row>
    <row r="60" spans="1:66" s="11" customFormat="1" ht="15" customHeight="1">
      <c r="A60" s="17" t="s">
        <v>204</v>
      </c>
      <c r="B60" s="64" t="s">
        <v>205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18">
        <v>0</v>
      </c>
      <c r="AG60" s="18">
        <v>0</v>
      </c>
      <c r="AH60" s="19" t="s">
        <v>206</v>
      </c>
      <c r="AI60" s="64" t="s">
        <v>207</v>
      </c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18">
        <v>0</v>
      </c>
      <c r="BN60" s="18">
        <v>0</v>
      </c>
    </row>
    <row r="61" spans="1:66" s="11" customFormat="1" ht="15" customHeight="1">
      <c r="A61" s="17" t="s">
        <v>208</v>
      </c>
      <c r="B61" s="64" t="s">
        <v>209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18">
        <v>0</v>
      </c>
      <c r="AG61" s="18">
        <v>0</v>
      </c>
      <c r="AH61" s="19" t="s">
        <v>210</v>
      </c>
      <c r="AI61" s="64" t="s">
        <v>211</v>
      </c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18">
        <v>0</v>
      </c>
      <c r="BN61" s="18">
        <v>0</v>
      </c>
    </row>
    <row r="62" spans="1:66" s="11" customFormat="1" ht="15" customHeight="1">
      <c r="A62" s="17" t="s">
        <v>212</v>
      </c>
      <c r="B62" s="64" t="s">
        <v>213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18">
        <v>253394518.21000001</v>
      </c>
      <c r="AG62" s="18">
        <v>253394518.21000001</v>
      </c>
      <c r="AH62" s="19" t="s">
        <v>214</v>
      </c>
      <c r="AI62" s="64" t="s">
        <v>215</v>
      </c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18">
        <v>0</v>
      </c>
      <c r="BN62" s="18">
        <v>0</v>
      </c>
    </row>
    <row r="63" spans="1:66" s="11" customFormat="1" ht="15" customHeight="1">
      <c r="A63" s="17" t="s">
        <v>216</v>
      </c>
      <c r="B63" s="64" t="s">
        <v>217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18">
        <v>0</v>
      </c>
      <c r="AG63" s="18">
        <v>0</v>
      </c>
      <c r="AH63" s="14" t="s">
        <v>218</v>
      </c>
      <c r="AI63" s="62" t="s">
        <v>219</v>
      </c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220</v>
      </c>
      <c r="B64" s="64" t="s">
        <v>221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18">
        <v>0</v>
      </c>
      <c r="AG64" s="18">
        <v>0</v>
      </c>
      <c r="AH64" s="19" t="s">
        <v>222</v>
      </c>
      <c r="AI64" s="64" t="s">
        <v>223</v>
      </c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18">
        <v>0</v>
      </c>
      <c r="BN64" s="18">
        <v>0</v>
      </c>
    </row>
    <row r="65" spans="1:66" s="11" customFormat="1" ht="15" customHeight="1">
      <c r="A65" s="17" t="s">
        <v>224</v>
      </c>
      <c r="B65" s="64" t="s">
        <v>225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18">
        <v>799060.25</v>
      </c>
      <c r="AG65" s="18">
        <v>0</v>
      </c>
      <c r="AH65" s="19" t="s">
        <v>226</v>
      </c>
      <c r="AI65" s="64" t="s">
        <v>227</v>
      </c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18">
        <v>0</v>
      </c>
      <c r="BN65" s="18">
        <v>0</v>
      </c>
    </row>
    <row r="66" spans="1:66" s="11" customFormat="1" ht="15" customHeight="1">
      <c r="A66" s="17" t="s">
        <v>228</v>
      </c>
      <c r="B66" s="64" t="s">
        <v>229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18">
        <v>60198.43</v>
      </c>
      <c r="AG66" s="18">
        <v>60198.43</v>
      </c>
      <c r="AH66" s="19" t="s">
        <v>230</v>
      </c>
      <c r="AI66" s="64" t="s">
        <v>231</v>
      </c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18">
        <v>0</v>
      </c>
      <c r="BN66" s="18">
        <v>0</v>
      </c>
    </row>
    <row r="67" spans="1:66" s="11" customFormat="1" ht="15" customHeight="1">
      <c r="A67" s="12" t="s">
        <v>232</v>
      </c>
      <c r="B67" s="62" t="s">
        <v>233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16">
        <f>SUM(AF68:AF75)</f>
        <v>13346078.52</v>
      </c>
      <c r="AG67" s="16">
        <f>SUM(AG68:AG75)</f>
        <v>13325445.359999999</v>
      </c>
      <c r="AH67" s="14" t="s">
        <v>234</v>
      </c>
      <c r="AI67" s="62" t="s">
        <v>235</v>
      </c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236</v>
      </c>
      <c r="B68" s="64" t="s">
        <v>237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18">
        <v>2318756.12</v>
      </c>
      <c r="AG68" s="18">
        <v>2304747.96</v>
      </c>
      <c r="AH68" s="19" t="s">
        <v>238</v>
      </c>
      <c r="AI68" s="64" t="s">
        <v>239</v>
      </c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18">
        <v>0</v>
      </c>
      <c r="BN68" s="18">
        <v>0</v>
      </c>
    </row>
    <row r="69" spans="1:66" s="11" customFormat="1" ht="15" customHeight="1">
      <c r="A69" s="17" t="s">
        <v>240</v>
      </c>
      <c r="B69" s="64" t="s">
        <v>241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18">
        <v>313673.2</v>
      </c>
      <c r="AG69" s="18">
        <v>313673.2</v>
      </c>
      <c r="AH69" s="19" t="s">
        <v>242</v>
      </c>
      <c r="AI69" s="64" t="s">
        <v>243</v>
      </c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18">
        <v>0</v>
      </c>
      <c r="BN69" s="18">
        <v>0</v>
      </c>
    </row>
    <row r="70" spans="1:66" s="11" customFormat="1" ht="15" customHeight="1">
      <c r="A70" s="17" t="s">
        <v>244</v>
      </c>
      <c r="B70" s="64" t="s">
        <v>245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18">
        <v>137253.88</v>
      </c>
      <c r="AG70" s="18">
        <v>137253.88</v>
      </c>
      <c r="AH70" s="19" t="s">
        <v>246</v>
      </c>
      <c r="AI70" s="64" t="s">
        <v>247</v>
      </c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18">
        <v>0</v>
      </c>
      <c r="BN70" s="18">
        <v>0</v>
      </c>
    </row>
    <row r="71" spans="1:66" s="11" customFormat="1" ht="15" customHeight="1">
      <c r="A71" s="17" t="s">
        <v>248</v>
      </c>
      <c r="B71" s="64" t="s">
        <v>249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18">
        <v>6899305.25</v>
      </c>
      <c r="AG71" s="18">
        <v>6892680.25</v>
      </c>
      <c r="AH71" s="19" t="s">
        <v>250</v>
      </c>
      <c r="AI71" s="64" t="s">
        <v>251</v>
      </c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18">
        <v>0</v>
      </c>
      <c r="BN71" s="18">
        <v>0</v>
      </c>
    </row>
    <row r="72" spans="1:66" s="11" customFormat="1" ht="15" customHeight="1">
      <c r="A72" s="17" t="s">
        <v>252</v>
      </c>
      <c r="B72" s="64" t="s">
        <v>253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18">
        <v>519670.08</v>
      </c>
      <c r="AG72" s="18">
        <v>519670.08</v>
      </c>
      <c r="AH72" s="19" t="s">
        <v>254</v>
      </c>
      <c r="AI72" s="64" t="s">
        <v>255</v>
      </c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18">
        <v>0</v>
      </c>
      <c r="BN72" s="18">
        <v>0</v>
      </c>
    </row>
    <row r="73" spans="1:66" s="11" customFormat="1" ht="15" customHeight="1">
      <c r="A73" s="17" t="s">
        <v>256</v>
      </c>
      <c r="B73" s="64" t="s">
        <v>257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18">
        <v>2918019.99</v>
      </c>
      <c r="AG73" s="18">
        <v>2918019.99</v>
      </c>
      <c r="AH73" s="19" t="s">
        <v>258</v>
      </c>
      <c r="AI73" s="64" t="s">
        <v>259</v>
      </c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18">
        <v>0</v>
      </c>
      <c r="BN73" s="18">
        <v>0</v>
      </c>
    </row>
    <row r="74" spans="1:66" s="11" customFormat="1" ht="15" customHeight="1">
      <c r="A74" s="17" t="s">
        <v>260</v>
      </c>
      <c r="B74" s="64" t="s">
        <v>261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18">
        <v>239400</v>
      </c>
      <c r="AG74" s="18">
        <v>239400</v>
      </c>
      <c r="AH74" s="14" t="s">
        <v>262</v>
      </c>
      <c r="AI74" s="62" t="s">
        <v>263</v>
      </c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264</v>
      </c>
      <c r="B75" s="64" t="s">
        <v>265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18">
        <v>0</v>
      </c>
      <c r="AG75" s="18">
        <v>0</v>
      </c>
      <c r="AH75" s="19" t="s">
        <v>266</v>
      </c>
      <c r="AI75" s="64" t="s">
        <v>267</v>
      </c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18">
        <v>0</v>
      </c>
      <c r="BN75" s="18">
        <v>0</v>
      </c>
    </row>
    <row r="76" spans="1:66" s="11" customFormat="1" ht="15" customHeight="1">
      <c r="A76" s="12" t="s">
        <v>268</v>
      </c>
      <c r="B76" s="62" t="s">
        <v>269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16">
        <f>SUM(AF77:AF81)</f>
        <v>756399.76</v>
      </c>
      <c r="AG76" s="16">
        <f>SUM(AG77:AG81)</f>
        <v>756399.76</v>
      </c>
      <c r="AH76" s="19" t="s">
        <v>270</v>
      </c>
      <c r="AI76" s="64" t="s">
        <v>271</v>
      </c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18">
        <v>0</v>
      </c>
      <c r="BN76" s="18">
        <v>0</v>
      </c>
    </row>
    <row r="77" spans="1:66" s="11" customFormat="1" ht="15" customHeight="1">
      <c r="A77" s="17" t="s">
        <v>272</v>
      </c>
      <c r="B77" s="64" t="s">
        <v>273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18">
        <v>756399.76</v>
      </c>
      <c r="AG77" s="18">
        <v>756399.76</v>
      </c>
      <c r="AH77" s="19" t="s">
        <v>274</v>
      </c>
      <c r="AI77" s="64" t="s">
        <v>275</v>
      </c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18">
        <v>0</v>
      </c>
      <c r="BN77" s="18">
        <v>0</v>
      </c>
    </row>
    <row r="78" spans="1:66" s="11" customFormat="1" ht="15" customHeight="1">
      <c r="A78" s="17" t="s">
        <v>276</v>
      </c>
      <c r="B78" s="64" t="s">
        <v>277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18">
        <v>0</v>
      </c>
      <c r="AG78" s="18">
        <v>0</v>
      </c>
      <c r="AH78" s="19" t="s">
        <v>278</v>
      </c>
      <c r="AI78" s="72" t="s">
        <v>279</v>
      </c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18">
        <v>0</v>
      </c>
      <c r="BN78" s="18">
        <v>0</v>
      </c>
    </row>
    <row r="79" spans="1:66" s="11" customFormat="1" ht="15" customHeight="1">
      <c r="A79" s="17" t="s">
        <v>280</v>
      </c>
      <c r="B79" s="64" t="s">
        <v>281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18">
        <v>0</v>
      </c>
      <c r="AG79" s="18">
        <v>0</v>
      </c>
      <c r="AH79" s="21"/>
      <c r="AI79" s="74" t="s">
        <v>282</v>
      </c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25">
        <f>BM50+BM53+BM57+BM63+BM67+BM74</f>
        <v>0</v>
      </c>
      <c r="BN79" s="25">
        <f>BN50+BN53+BN57+BN63+BN67+BN74</f>
        <v>0</v>
      </c>
    </row>
    <row r="80" spans="1:66" s="11" customFormat="1" ht="15" customHeight="1">
      <c r="A80" s="17" t="s">
        <v>283</v>
      </c>
      <c r="B80" s="64" t="s">
        <v>284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18">
        <v>0</v>
      </c>
      <c r="AG80" s="18">
        <v>0</v>
      </c>
      <c r="AH80" s="24"/>
      <c r="AI80" s="75" t="s">
        <v>285</v>
      </c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26">
        <f>BM48+BM79</f>
        <v>2843719.79</v>
      </c>
      <c r="BN80" s="26">
        <f>BN48+BN79</f>
        <v>3288513.49</v>
      </c>
    </row>
    <row r="81" spans="1:66" s="11" customFormat="1" ht="15" customHeight="1">
      <c r="A81" s="17" t="s">
        <v>286</v>
      </c>
      <c r="B81" s="64" t="s">
        <v>287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18">
        <v>0</v>
      </c>
      <c r="AG81" s="18">
        <v>0</v>
      </c>
      <c r="AH81" s="27" t="s">
        <v>288</v>
      </c>
      <c r="AI81" s="76" t="s">
        <v>289</v>
      </c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18"/>
      <c r="BN81" s="18"/>
    </row>
    <row r="82" spans="1:66" s="11" customFormat="1" ht="15" customHeight="1">
      <c r="A82" s="12" t="s">
        <v>290</v>
      </c>
      <c r="B82" s="62" t="s">
        <v>291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16">
        <f>SUM(AF83:AF87)</f>
        <v>0</v>
      </c>
      <c r="AG82" s="16">
        <f>SUM(AG83:AG87)</f>
        <v>0</v>
      </c>
      <c r="AH82" s="28" t="s">
        <v>292</v>
      </c>
      <c r="AI82" s="61" t="s">
        <v>293</v>
      </c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16">
        <f>SUM(BM83:BM85)</f>
        <v>0</v>
      </c>
      <c r="BN82" s="16">
        <f>SUM(BN83:BN85)</f>
        <v>0</v>
      </c>
    </row>
    <row r="83" spans="1:66" s="11" customFormat="1" ht="15" customHeight="1">
      <c r="A83" s="17" t="s">
        <v>294</v>
      </c>
      <c r="B83" s="64" t="s">
        <v>295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18">
        <v>0</v>
      </c>
      <c r="AG83" s="18">
        <v>0</v>
      </c>
      <c r="AH83" s="23" t="s">
        <v>296</v>
      </c>
      <c r="AI83" s="64" t="s">
        <v>297</v>
      </c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18">
        <v>0</v>
      </c>
      <c r="BN83" s="18">
        <v>0</v>
      </c>
    </row>
    <row r="84" spans="1:66" s="11" customFormat="1" ht="15" customHeight="1">
      <c r="A84" s="17" t="s">
        <v>298</v>
      </c>
      <c r="B84" s="64" t="s">
        <v>299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18">
        <v>0</v>
      </c>
      <c r="AG84" s="18">
        <v>0</v>
      </c>
      <c r="AH84" s="19" t="s">
        <v>300</v>
      </c>
      <c r="AI84" s="64" t="s">
        <v>301</v>
      </c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18">
        <v>0</v>
      </c>
      <c r="BN84" s="18">
        <v>0</v>
      </c>
    </row>
    <row r="85" spans="1:66" s="11" customFormat="1" ht="15" customHeight="1">
      <c r="A85" s="17" t="s">
        <v>302</v>
      </c>
      <c r="B85" s="64" t="s">
        <v>303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18">
        <v>0</v>
      </c>
      <c r="AG85" s="18">
        <v>0</v>
      </c>
      <c r="AH85" s="19" t="s">
        <v>304</v>
      </c>
      <c r="AI85" s="64" t="s">
        <v>305</v>
      </c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18">
        <v>0</v>
      </c>
      <c r="BN85" s="18">
        <v>0</v>
      </c>
    </row>
    <row r="86" spans="1:66" s="11" customFormat="1" ht="15" customHeight="1">
      <c r="A86" s="17" t="s">
        <v>306</v>
      </c>
      <c r="B86" s="64" t="s">
        <v>384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18">
        <v>0</v>
      </c>
      <c r="AG86" s="18">
        <v>0</v>
      </c>
      <c r="AH86" s="14" t="s">
        <v>307</v>
      </c>
      <c r="AI86" s="61" t="s">
        <v>308</v>
      </c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16">
        <f>BM87+BM88+BM89+BM94+BM98</f>
        <v>288791530.86000001</v>
      </c>
      <c r="BN86" s="16">
        <f>BN87+BN88+BN89+BN94+BN98</f>
        <v>271297664.31</v>
      </c>
    </row>
    <row r="87" spans="1:66" s="11" customFormat="1" ht="15" customHeight="1">
      <c r="A87" s="17" t="s">
        <v>309</v>
      </c>
      <c r="B87" s="64" t="s">
        <v>310</v>
      </c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18">
        <v>0</v>
      </c>
      <c r="AG87" s="18">
        <v>0</v>
      </c>
      <c r="AH87" s="19" t="s">
        <v>311</v>
      </c>
      <c r="AI87" s="64" t="s">
        <v>312</v>
      </c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18">
        <v>17493866.550000001</v>
      </c>
      <c r="BN87" s="18">
        <v>15317395.23</v>
      </c>
    </row>
    <row r="88" spans="1:66" s="11" customFormat="1" ht="15" customHeight="1">
      <c r="A88" s="12" t="s">
        <v>313</v>
      </c>
      <c r="B88" s="62" t="s">
        <v>314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16">
        <f>SUM(AF89:AF94)</f>
        <v>684400</v>
      </c>
      <c r="AG88" s="16">
        <f>SUM(AG89:AG94)</f>
        <v>684400</v>
      </c>
      <c r="AH88" s="19" t="s">
        <v>315</v>
      </c>
      <c r="AI88" s="64" t="s">
        <v>316</v>
      </c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18">
        <v>271297664.31</v>
      </c>
      <c r="BN88" s="18">
        <v>255980269.08000001</v>
      </c>
    </row>
    <row r="89" spans="1:66" s="11" customFormat="1" ht="15" customHeight="1">
      <c r="A89" s="17" t="s">
        <v>317</v>
      </c>
      <c r="B89" s="64" t="s">
        <v>318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18">
        <v>684400</v>
      </c>
      <c r="AG89" s="18">
        <v>684400</v>
      </c>
      <c r="AH89" s="14" t="s">
        <v>319</v>
      </c>
      <c r="AI89" s="61" t="s">
        <v>320</v>
      </c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321</v>
      </c>
      <c r="B90" s="64" t="s">
        <v>322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18">
        <v>0</v>
      </c>
      <c r="AG90" s="18">
        <v>0</v>
      </c>
      <c r="AH90" s="19" t="s">
        <v>323</v>
      </c>
      <c r="AI90" s="64" t="s">
        <v>324</v>
      </c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18">
        <v>0</v>
      </c>
      <c r="BN90" s="18">
        <v>0</v>
      </c>
    </row>
    <row r="91" spans="1:66" s="11" customFormat="1" ht="15" customHeight="1">
      <c r="A91" s="17" t="s">
        <v>325</v>
      </c>
      <c r="B91" s="64" t="s">
        <v>326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18">
        <v>0</v>
      </c>
      <c r="AG91" s="18">
        <v>0</v>
      </c>
      <c r="AH91" s="19" t="s">
        <v>327</v>
      </c>
      <c r="AI91" s="64" t="s">
        <v>328</v>
      </c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18">
        <v>0</v>
      </c>
      <c r="BN91" s="18">
        <v>0</v>
      </c>
    </row>
    <row r="92" spans="1:66" s="11" customFormat="1" ht="15" customHeight="1">
      <c r="A92" s="17" t="s">
        <v>329</v>
      </c>
      <c r="B92" s="64" t="s">
        <v>330</v>
      </c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18">
        <v>0</v>
      </c>
      <c r="AG92" s="18">
        <v>0</v>
      </c>
      <c r="AH92" s="19" t="s">
        <v>331</v>
      </c>
      <c r="AI92" s="64" t="s">
        <v>332</v>
      </c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18">
        <v>0</v>
      </c>
      <c r="BN92" s="18">
        <v>0</v>
      </c>
    </row>
    <row r="93" spans="1:66" s="11" customFormat="1" ht="15" customHeight="1">
      <c r="A93" s="17" t="s">
        <v>333</v>
      </c>
      <c r="B93" s="64" t="s">
        <v>334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18">
        <v>0</v>
      </c>
      <c r="AG93" s="18">
        <v>0</v>
      </c>
      <c r="AH93" s="19" t="s">
        <v>335</v>
      </c>
      <c r="AI93" s="64" t="s">
        <v>336</v>
      </c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18">
        <v>0</v>
      </c>
      <c r="BN93" s="18">
        <v>0</v>
      </c>
    </row>
    <row r="94" spans="1:66" s="11" customFormat="1" ht="15" customHeight="1">
      <c r="A94" s="17" t="s">
        <v>337</v>
      </c>
      <c r="B94" s="64" t="s">
        <v>338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18">
        <v>0</v>
      </c>
      <c r="AG94" s="18">
        <v>0</v>
      </c>
      <c r="AH94" s="14" t="s">
        <v>339</v>
      </c>
      <c r="AI94" s="61" t="s">
        <v>340</v>
      </c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341</v>
      </c>
      <c r="B95" s="62" t="s">
        <v>342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16">
        <f>SUM(AF96:AF100)</f>
        <v>0</v>
      </c>
      <c r="AG95" s="16">
        <f>SUM(AG96:AG100)</f>
        <v>0</v>
      </c>
      <c r="AH95" s="19" t="s">
        <v>343</v>
      </c>
      <c r="AI95" s="64" t="s">
        <v>344</v>
      </c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18">
        <v>0</v>
      </c>
      <c r="BN95" s="18">
        <v>0</v>
      </c>
    </row>
    <row r="96" spans="1:66" s="11" customFormat="1" ht="15" customHeight="1">
      <c r="A96" s="17" t="s">
        <v>345</v>
      </c>
      <c r="B96" s="64" t="s">
        <v>346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18">
        <v>0</v>
      </c>
      <c r="AG96" s="18">
        <v>0</v>
      </c>
      <c r="AH96" s="19" t="s">
        <v>347</v>
      </c>
      <c r="AI96" s="64" t="s">
        <v>348</v>
      </c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18">
        <v>0</v>
      </c>
      <c r="BN96" s="18">
        <v>0</v>
      </c>
    </row>
    <row r="97" spans="1:66" s="11" customFormat="1" ht="15" customHeight="1">
      <c r="A97" s="17" t="s">
        <v>349</v>
      </c>
      <c r="B97" s="64" t="s">
        <v>350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18">
        <v>0</v>
      </c>
      <c r="AG97" s="18">
        <v>0</v>
      </c>
      <c r="AH97" s="19" t="s">
        <v>351</v>
      </c>
      <c r="AI97" s="64" t="s">
        <v>352</v>
      </c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18">
        <v>0</v>
      </c>
      <c r="BN97" s="18">
        <v>0</v>
      </c>
    </row>
    <row r="98" spans="1:66" s="11" customFormat="1" ht="15" customHeight="1">
      <c r="A98" s="17" t="s">
        <v>353</v>
      </c>
      <c r="B98" s="64" t="s">
        <v>354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18">
        <v>0</v>
      </c>
      <c r="AG98" s="18">
        <v>0</v>
      </c>
      <c r="AH98" s="14" t="s">
        <v>355</v>
      </c>
      <c r="AI98" s="61" t="s">
        <v>356</v>
      </c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16">
        <f>SUM(BM99:BM100)</f>
        <v>0</v>
      </c>
      <c r="BN98" s="16">
        <f>SUM(BN99:BN100)</f>
        <v>0</v>
      </c>
    </row>
    <row r="99" spans="1:66" s="11" customFormat="1" ht="15" customHeight="1">
      <c r="A99" s="17" t="s">
        <v>357</v>
      </c>
      <c r="B99" s="64" t="s">
        <v>358</v>
      </c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18">
        <v>0</v>
      </c>
      <c r="AG99" s="18">
        <v>0</v>
      </c>
      <c r="AH99" s="19" t="s">
        <v>359</v>
      </c>
      <c r="AI99" s="64" t="s">
        <v>360</v>
      </c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18">
        <v>0</v>
      </c>
      <c r="BN99" s="18">
        <v>0</v>
      </c>
    </row>
    <row r="100" spans="1:66" s="11" customFormat="1" ht="15" customHeight="1">
      <c r="A100" s="17" t="s">
        <v>361</v>
      </c>
      <c r="B100" s="64" t="s">
        <v>362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18">
        <v>0</v>
      </c>
      <c r="AG100" s="18">
        <v>0</v>
      </c>
      <c r="AH100" s="19" t="s">
        <v>363</v>
      </c>
      <c r="AI100" s="64" t="s">
        <v>364</v>
      </c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18">
        <v>0</v>
      </c>
      <c r="BN100" s="18">
        <v>0</v>
      </c>
    </row>
    <row r="101" spans="1:66" s="11" customFormat="1" ht="15" customHeight="1">
      <c r="A101" s="12" t="s">
        <v>365</v>
      </c>
      <c r="B101" s="62" t="s">
        <v>366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16">
        <f>SUM(AF102:AF104)</f>
        <v>0</v>
      </c>
      <c r="AG101" s="16">
        <f>SUM(AG102:AG104)</f>
        <v>0</v>
      </c>
      <c r="AH101" s="14" t="s">
        <v>367</v>
      </c>
      <c r="AI101" s="61" t="s">
        <v>368</v>
      </c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369</v>
      </c>
      <c r="B102" s="64" t="s">
        <v>370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18">
        <v>0</v>
      </c>
      <c r="AG102" s="18">
        <v>0</v>
      </c>
      <c r="AH102" s="19" t="s">
        <v>371</v>
      </c>
      <c r="AI102" s="64" t="s">
        <v>372</v>
      </c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18">
        <v>0</v>
      </c>
      <c r="BN102" s="18">
        <v>0</v>
      </c>
    </row>
    <row r="103" spans="1:66" s="11" customFormat="1" ht="15" customHeight="1">
      <c r="A103" s="17" t="s">
        <v>373</v>
      </c>
      <c r="B103" s="64" t="s">
        <v>374</v>
      </c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18">
        <v>0</v>
      </c>
      <c r="AG103" s="18">
        <v>0</v>
      </c>
      <c r="AH103" s="19" t="s">
        <v>375</v>
      </c>
      <c r="AI103" s="72" t="s">
        <v>376</v>
      </c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18">
        <v>0</v>
      </c>
      <c r="BN103" s="18">
        <v>0</v>
      </c>
    </row>
    <row r="104" spans="1:66" s="11" customFormat="1" ht="15" customHeight="1">
      <c r="A104" s="17" t="s">
        <v>377</v>
      </c>
      <c r="B104" s="72" t="s">
        <v>378</v>
      </c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2"/>
      <c r="AW104" s="32"/>
      <c r="AX104" s="32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3" t="s">
        <v>379</v>
      </c>
      <c r="BM104" s="34">
        <f>BM82+BM86+BM101</f>
        <v>288791530.86000001</v>
      </c>
      <c r="BN104" s="34">
        <f>BN82+BN86+BN101</f>
        <v>271297664.31</v>
      </c>
    </row>
    <row r="105" spans="1:66" s="11" customFormat="1" ht="15" customHeight="1">
      <c r="A105" s="35"/>
      <c r="B105" s="77" t="s">
        <v>380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36">
        <f>AF48+AF53+AF59+AF67+AF76+AF82+AF88+AF95+AF101</f>
        <v>269040655.17000002</v>
      </c>
      <c r="AG105" s="36">
        <f>AG48+AG53+AG59+AG67+AG76+AG82+AG88+AG95+AG101</f>
        <v>268220961.75999999</v>
      </c>
      <c r="AH105" s="36"/>
      <c r="AI105" s="37"/>
      <c r="AJ105" s="38"/>
      <c r="AK105" s="38"/>
      <c r="AL105" s="38"/>
      <c r="AM105" s="38"/>
      <c r="AN105" s="38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</row>
    <row r="106" spans="1:66" s="11" customFormat="1" ht="15" customHeight="1" thickBot="1">
      <c r="A106" s="35"/>
      <c r="B106" s="79" t="s">
        <v>381</v>
      </c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39">
        <f>AF46+AF105</f>
        <v>291635250.65000004</v>
      </c>
      <c r="AG106" s="39">
        <f>AG46+AG105</f>
        <v>274586177.80000001</v>
      </c>
      <c r="AH106" s="40"/>
      <c r="AI106" s="80" t="s">
        <v>382</v>
      </c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41">
        <f>BM80+BM104</f>
        <v>291635250.65000004</v>
      </c>
      <c r="BN106" s="41">
        <f>BN80+BN104</f>
        <v>274586177.80000001</v>
      </c>
    </row>
    <row r="107" spans="1:66" s="11" customFormat="1" ht="15" customHeight="1" thickTop="1">
      <c r="A107" s="35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42"/>
      <c r="AG107" s="42"/>
      <c r="AH107" s="4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43"/>
      <c r="BN107" s="43"/>
    </row>
    <row r="108" spans="1:66" s="11" customFormat="1" ht="15" customHeight="1">
      <c r="A108" s="3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5"/>
      <c r="AG108" s="45"/>
      <c r="AH108" s="45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7"/>
      <c r="BN108" s="45"/>
    </row>
    <row r="109" spans="1:66" ht="15" customHeight="1">
      <c r="B109" s="48" t="s">
        <v>383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</row>
    <row r="110" spans="1:66" s="11" customFormat="1" ht="15" customHeight="1">
      <c r="A110" s="3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9"/>
      <c r="AG110" s="45"/>
      <c r="AH110" s="45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50"/>
      <c r="BN110" s="49"/>
    </row>
    <row r="111" spans="1:66" s="11" customFormat="1" ht="15" customHeight="1">
      <c r="A111" s="3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9"/>
      <c r="AG111" s="45"/>
      <c r="AH111" s="45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50"/>
      <c r="BN111" s="49"/>
    </row>
    <row r="112" spans="1:66" s="11" customFormat="1" ht="15" customHeight="1">
      <c r="A112" s="3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9"/>
      <c r="AG112" s="82" t="s">
        <v>392</v>
      </c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50"/>
      <c r="BN112" s="49"/>
    </row>
    <row r="113" spans="1:66" s="11" customFormat="1" ht="15" customHeight="1">
      <c r="A113" s="35"/>
      <c r="B113" s="44"/>
      <c r="C113" s="44"/>
      <c r="D113" s="60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9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50"/>
      <c r="BN113" s="49"/>
    </row>
    <row r="114" spans="1:66" s="11" customFormat="1" ht="15" customHeight="1">
      <c r="A114" s="3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9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50"/>
      <c r="BN114" s="49"/>
    </row>
    <row r="115" spans="1:66" s="11" customFormat="1" ht="15" customHeight="1">
      <c r="A115" s="3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9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50"/>
      <c r="BN115" s="49"/>
    </row>
    <row r="116" spans="1:66" s="11" customFormat="1" ht="15" customHeight="1">
      <c r="A116" s="3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9"/>
      <c r="AG116" s="45"/>
      <c r="AH116" s="45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45"/>
      <c r="BN116" s="49"/>
    </row>
    <row r="117" spans="1:66" s="11" customFormat="1" ht="15" customHeight="1">
      <c r="A117" s="35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52"/>
      <c r="R117" s="52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53"/>
      <c r="AG117" s="54"/>
      <c r="AH117" s="5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55"/>
      <c r="AX117" s="55"/>
      <c r="AY117" s="55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56"/>
      <c r="BN117" s="49"/>
    </row>
    <row r="118" spans="1:66" s="11" customFormat="1" ht="15" customHeight="1">
      <c r="A118" s="35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85" t="s">
        <v>388</v>
      </c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37"/>
      <c r="AH118" s="37"/>
      <c r="AI118" s="58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87" t="s">
        <v>389</v>
      </c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49"/>
    </row>
    <row r="119" spans="1:66" s="11" customFormat="1" ht="15" customHeight="1">
      <c r="A119" s="35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37"/>
      <c r="AH119" s="37"/>
      <c r="AI119" s="58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49"/>
    </row>
    <row r="120" spans="1:66" ht="15" customHeight="1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81" t="s">
        <v>390</v>
      </c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I120" s="58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81" t="s">
        <v>391</v>
      </c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</row>
    <row r="121" spans="1:66" ht="15" customHeight="1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I121" s="58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</row>
    <row r="122" spans="1:66" ht="15" customHeight="1"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I122" s="58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</row>
    <row r="123" spans="1:66" ht="1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45"/>
      <c r="AG123" s="45"/>
      <c r="AH123" s="45"/>
      <c r="AI123" s="58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</row>
    <row r="124" spans="1:66" ht="15" customHeight="1"/>
    <row r="125" spans="1:66" ht="10.199999999999999"/>
    <row r="126" spans="1:66" ht="15" customHeight="1"/>
    <row r="127" spans="1:66" ht="15" customHeight="1"/>
    <row r="128" spans="1:66" ht="15" customHeight="1"/>
    <row r="129" ht="10.199999999999999" hidden="1"/>
    <row r="130" ht="10.199999999999999" hidden="1"/>
    <row r="131" ht="10.199999999999999" hidden="1"/>
    <row r="132" ht="10.199999999999999" hidden="1"/>
    <row r="133" ht="10.199999999999999" hidden="1"/>
    <row r="134" ht="10.199999999999999" hidden="1"/>
    <row r="135" ht="10.199999999999999" hidden="1"/>
  </sheetData>
  <sheetProtection algorithmName="SHA-512" hashValue="nE2n0pvx33jwHdQ+7t0Po7MbT2T3SCyhD7NVPTqLBSCxUeGdJhjNN80NIPhYPHkrQDJkV2Iod+m6S993HOqe0Q==" saltValue="Lv9Vpyz4f2L80b7KsWbcFQ==" spinCount="100000" sheet="1" objects="1" scenarios="1" selectLockedCells="1"/>
  <mergeCells count="215">
    <mergeCell ref="Q120:AF122"/>
    <mergeCell ref="AW120:BM122"/>
    <mergeCell ref="AG112:AU115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5:AE105"/>
    <mergeCell ref="AY105:BL105"/>
    <mergeCell ref="B106:AE106"/>
    <mergeCell ref="AI106:BL106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:BN1"/>
    <mergeCell ref="B2:BN2"/>
    <mergeCell ref="B3:BN3"/>
    <mergeCell ref="B5:AE5"/>
    <mergeCell ref="AI5:BL5"/>
    <mergeCell ref="B6:AE6"/>
    <mergeCell ref="AI6:BL6"/>
  </mergeCells>
  <printOptions horizontalCentered="1"/>
  <pageMargins left="0.39370078740157483" right="0.39370078740157483" top="0.43307086614173229" bottom="0.86614173228346458" header="0.31496062992125984" footer="0.31496062992125984"/>
  <pageSetup scale="46" fitToHeight="2" orientation="landscape" r:id="rId1"/>
  <headerFooter>
    <oddFooter>&amp;R&amp;"-,Negrita Cursiva"&amp;12Estado de Situación Financiera&amp;"-,Normal"&amp;11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F1</vt:lpstr>
      <vt:lpstr>'F1'!Print_Area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Oscar</cp:lastModifiedBy>
  <cp:lastPrinted>2021-12-07T19:28:17Z</cp:lastPrinted>
  <dcterms:created xsi:type="dcterms:W3CDTF">2021-12-06T20:41:58Z</dcterms:created>
  <dcterms:modified xsi:type="dcterms:W3CDTF">2023-07-06T16:17:55Z</dcterms:modified>
</cp:coreProperties>
</file>