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PsosLUJW6qWvrUaQYmYT1BkbljT4zT7zCRsoP328VAl/dinTCucatuBos0RvroNn6BIe5F0KAaaOTDrQ8rEaoA==" workbookSaltValue="FWIwB1NRYfWRxkXf76IVWA==" workbookSpinCount="100000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 s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47" i="1" l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507" i="1" s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Y72" i="1"/>
  <c r="AY81" i="1"/>
  <c r="AX416" i="1"/>
  <c r="AY494" i="1"/>
  <c r="AY502" i="1"/>
  <c r="AX436" i="1"/>
  <c r="AX35" i="1"/>
  <c r="AY478" i="1" l="1"/>
  <c r="AY477" i="1" s="1"/>
  <c r="AX478" i="1"/>
  <c r="AX453" i="1"/>
  <c r="AY372" i="1"/>
  <c r="AY287" i="1"/>
  <c r="AX287" i="1"/>
  <c r="AY222" i="1"/>
  <c r="AX222" i="1"/>
  <c r="AX187" i="1"/>
  <c r="AY187" i="1"/>
  <c r="AX118" i="1"/>
  <c r="AX117" i="1" s="1"/>
  <c r="AY118" i="1"/>
  <c r="AY117" i="1" s="1"/>
  <c r="AY40" i="1"/>
  <c r="AY7" i="1" s="1"/>
  <c r="AX8" i="1"/>
  <c r="AX7" i="1" s="1"/>
  <c r="AX372" i="1"/>
  <c r="AX477" i="1"/>
  <c r="AX186" i="1" l="1"/>
  <c r="AX539" i="1" s="1"/>
  <c r="AY186" i="1"/>
  <c r="AY539" i="1" s="1"/>
  <c r="AX184" i="1"/>
  <c r="AY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<sst xmlns="http://schemas.openxmlformats.org/spreadsheetml/2006/main" count="1075" uniqueCount="1056">
  <si>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</si>
  <si>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</si>
  <si>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</si>
  <si>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</si>
  <si>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</si>
  <si>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</si>
  <si>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</si>
  <si>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</si>
  <si>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</si>
  <si>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</si>
  <si>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</si>
  <si>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</si>
  <si>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</si>
  <si>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</si>
  <si>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</si>
  <si>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</si>
  <si>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</si>
  <si>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</si>
  <si>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</si>
  <si>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</si>
  <si>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</si>
  <si>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</si>
  <si>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</si>
  <si>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</si>
  <si>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</si>
  <si>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</si>
  <si>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</si>
  <si>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</si>
  <si>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</si>
  <si>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</si>
  <si>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</si>
  <si>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</si>
  <si>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</si>
  <si>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</si>
  <si>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</si>
  <si>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</si>
  <si>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</si>
  <si>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</si>
  <si>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</si>
  <si>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</si>
  <si>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</si>
  <si>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</si>
  <si>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</si>
  <si>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</si>
  <si>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</si>
  <si>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</si>
  <si>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</si>
  <si>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</si>
  <si>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</si>
  <si>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</si>
  <si>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</si>
  <si>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</si>
  <si>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</si>
  <si>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</si>
  <si>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</si>
  <si>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</si>
  <si>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</si>
  <si>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</si>
  <si>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</si>
  <si>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</si>
  <si>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</si>
  <si>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</si>
  <si>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</si>
  <si>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</si>
  <si>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</si>
  <si>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</si>
  <si>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</si>
  <si>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</si>
  <si>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</si>
  <si>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</si>
  <si>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</si>
  <si>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</si>
  <si>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</si>
  <si>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</si>
  <si>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</si>
  <si>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</si>
  <si>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</si>
  <si>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</si>
  <si>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</si>
  <si>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</si>
  <si>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</si>
  <si>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</si>
  <si>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</si>
  <si>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</si>
  <si>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</si>
  <si>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</si>
  <si>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</si>
  <si>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</si>
  <si>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</si>
  <si>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</si>
  <si>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</si>
  <si>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</si>
  <si>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</si>
  <si>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</si>
  <si>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</si>
  <si>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</si>
  <si>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</si>
  <si>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</si>
  <si>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</si>
  <si>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</si>
  <si>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</si>
  <si>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</si>
  <si>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</si>
  <si>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</si>
  <si>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</si>
  <si>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</si>
  <si>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</si>
  <si>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</si>
  <si>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</si>
  <si>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</si>
  <si>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</si>
  <si>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</si>
  <si>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</si>
  <si>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</si>
  <si>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</si>
  <si>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</si>
  <si>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</si>
  <si>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</si>
  <si>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</si>
  <si>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</si>
  <si>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</si>
  <si>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</si>
  <si>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</si>
  <si>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</si>
  <si>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</si>
  <si>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</si>
  <si>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</si>
  <si>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</si>
  <si>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</si>
  <si>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</si>
  <si>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</si>
  <si>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</si>
  <si>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</si>
  <si>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</si>
  <si>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</si>
  <si>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</si>
  <si>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</si>
  <si>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</si>
  <si>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</si>
  <si>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</si>
  <si>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</si>
  <si>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</si>
  <si>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</si>
  <si>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</si>
  <si>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</si>
  <si>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</si>
  <si>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</si>
  <si>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</si>
  <si>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</si>
  <si>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</si>
  <si>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</si>
  <si>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</si>
  <si>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</si>
  <si>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</si>
  <si>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</si>
  <si>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</si>
  <si>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</si>
  <si>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</si>
  <si>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</si>
  <si>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</si>
  <si>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</si>
  <si>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</si>
  <si>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</si>
  <si>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</si>
  <si>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</si>
  <si>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</si>
  <si>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</si>
  <si>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</si>
  <si>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</si>
  <si>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</si>
  <si>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</si>
  <si>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</si>
  <si>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</si>
  <si>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</si>
  <si>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</si>
  <si>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</si>
  <si>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</si>
  <si>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</si>
  <si>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</si>
  <si>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</si>
  <si>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</si>
  <si>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</si>
  <si>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</si>
  <si>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</si>
  <si>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</si>
  <si>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</si>
  <si>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</si>
  <si>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</si>
  <si>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</si>
  <si>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</si>
  <si>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</si>
  <si>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</si>
  <si>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</si>
  <si>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</si>
  <si>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</si>
  <si>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</si>
  <si>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</si>
  <si>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</si>
  <si>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</si>
  <si>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</si>
  <si>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</si>
  <si>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</si>
  <si>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</si>
  <si>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</si>
  <si>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</si>
  <si>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</si>
  <si>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</si>
  <si>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</si>
  <si>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</si>
  <si>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</si>
  <si>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</si>
  <si>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</si>
  <si>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</si>
  <si>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</si>
  <si>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</si>
  <si>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</si>
  <si>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</si>
  <si>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</si>
  <si>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</si>
  <si>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</si>
  <si>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</si>
  <si>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</si>
  <si>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</si>
  <si>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</si>
  <si>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</si>
  <si>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</si>
  <si>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</si>
  <si>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</si>
  <si>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</si>
  <si>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</si>
  <si>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</si>
  <si>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</si>
  <si>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</si>
  <si>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</si>
  <si>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</si>
  <si>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</si>
  <si>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</si>
  <si>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</si>
  <si>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</si>
  <si>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</si>
  <si>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</si>
  <si>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</si>
  <si>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</si>
  <si>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</si>
  <si>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</si>
  <si>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</si>
  <si>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</si>
  <si>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</si>
  <si>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</si>
  <si>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</si>
  <si>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</si>
  <si>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</si>
  <si>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</si>
  <si>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</si>
  <si>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</si>
  <si>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</si>
  <si>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</si>
  <si>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</si>
  <si>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</si>
  <si>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</si>
  <si>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</si>
  <si>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</si>
  <si>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</si>
  <si>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</si>
  <si>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</si>
  <si>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</si>
  <si>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</si>
  <si>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</si>
  <si>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</si>
  <si>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</si>
  <si>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</si>
  <si>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</si>
  <si>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</si>
  <si>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</si>
  <si>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</si>
  <si>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</si>
  <si>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</si>
  <si>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</si>
  <si>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</si>
  <si>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</si>
  <si>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</si>
  <si>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</si>
  <si>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</si>
  <si>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</si>
  <si>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</si>
  <si>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</si>
  <si>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</si>
  <si>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</si>
  <si>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</si>
  <si>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</si>
  <si>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</si>
  <si>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</si>
  <si>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</si>
  <si>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</si>
  <si>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</si>
  <si>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</si>
  <si>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</si>
  <si>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</si>
  <si>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</si>
  <si>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</si>
  <si>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</si>
  <si>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</si>
  <si>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</si>
  <si>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</si>
  <si>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</si>
  <si>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</si>
  <si>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</si>
  <si>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</si>
  <si>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</si>
  <si>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</si>
  <si>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</si>
  <si>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</si>
  <si>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</si>
  <si>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</si>
  <si>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</si>
  <si>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</si>
  <si>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</si>
  <si>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</si>
  <si>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</si>
  <si>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</si>
  <si>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</si>
  <si>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</si>
  <si>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</si>
  <si>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</si>
  <si>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</si>
  <si>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</si>
  <si>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</si>
  <si>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</si>
  <si>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</si>
  <si>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</si>
  <si>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</si>
  <si>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</si>
  <si>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</si>
  <si>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</si>
  <si>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</si>
  <si>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</si>
  <si>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</si>
  <si>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</si>
  <si>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</si>
  <si>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</si>
  <si>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</si>
  <si>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</si>
  <si>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</si>
  <si>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</si>
  <si>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</si>
  <si>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</si>
  <si>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</si>
  <si>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</si>
  <si>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</si>
  <si>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</si>
  <si>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</si>
  <si>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</si>
  <si>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</si>
  <si>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</si>
  <si>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</si>
  <si>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</si>
  <si>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</si>
  <si>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</si>
  <si>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</si>
  <si>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</si>
  <si>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</si>
  <si>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</si>
  <si>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</si>
  <si>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</si>
  <si>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</si>
  <si>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</si>
  <si>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</si>
  <si>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</si>
  <si>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</si>
  <si>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</si>
  <si>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</si>
  <si>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</si>
  <si>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</si>
  <si>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</si>
  <si>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</si>
  <si>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</si>
  <si>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</si>
  <si>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</si>
  <si>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</si>
  <si>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</si>
  <si>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</si>
  <si>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</si>
  <si>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</si>
  <si>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</si>
  <si>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</si>
  <si>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</si>
  <si>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</si>
  <si>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</si>
  <si>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</si>
  <si>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</si>
  <si>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</si>
  <si>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</si>
  <si>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</si>
  <si>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</si>
  <si>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</si>
  <si>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</si>
  <si>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</si>
  <si>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</si>
  <si>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</si>
  <si>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</si>
  <si>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</si>
  <si>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</si>
  <si>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</si>
  <si>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</si>
  <si>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</si>
  <si>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</si>
  <si>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</si>
  <si>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</si>
  <si>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</si>
  <si>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</si>
  <si>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</si>
  <si>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</si>
  <si>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</si>
  <si>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</si>
  <si>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</si>
  <si>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</si>
  <si>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</si>
  <si>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</si>
  <si>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</si>
  <si>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</si>
  <si>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</si>
  <si>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</si>
  <si>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</si>
  <si>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</si>
  <si>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</si>
  <si>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</si>
  <si>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</si>
  <si>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</si>
  <si>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</si>
  <si>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</si>
  <si>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</si>
  <si>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</si>
  <si>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</si>
  <si>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</si>
  <si>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</si>
  <si>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</si>
  <si>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</si>
  <si>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</si>
  <si>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</si>
  <si>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</si>
  <si>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</si>
  <si>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</si>
  <si>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</si>
  <si>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</si>
  <si>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</si>
  <si>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</si>
  <si>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</si>
  <si>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</si>
  <si>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</si>
  <si>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</si>
  <si>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</si>
  <si>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</si>
  <si>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</si>
  <si>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</si>
  <si>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</si>
  <si>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</si>
  <si>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</si>
  <si>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</si>
  <si>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</si>
  <si>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</si>
  <si>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</si>
  <si>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</si>
  <si>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</si>
  <si>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</si>
  <si>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</si>
  <si>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</si>
  <si>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</si>
  <si>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</si>
  <si>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</si>
  <si>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</si>
  <si>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</si>
  <si>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</si>
  <si>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</si>
  <si>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</si>
  <si>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</si>
  <si>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</si>
  <si>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</si>
  <si>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</si>
  <si>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</si>
  <si>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</si>
  <si>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</si>
  <si>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</si>
  <si>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</si>
  <si>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</si>
  <si>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</si>
  <si>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</si>
  <si>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</si>
  <si>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</si>
  <si>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</si>
  <si>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</si>
  <si>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</si>
  <si>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</si>
  <si>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</si>
  <si>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</si>
  <si>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</si>
  <si>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</si>
  <si>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</si>
  <si>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</si>
  <si>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</si>
  <si>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</si>
  <si>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</si>
  <si>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</si>
  <si>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</si>
  <si>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</si>
  <si>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</si>
  <si>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</si>
  <si>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</si>
  <si>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</si>
  <si>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</si>
  <si>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</si>
  <si>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</si>
  <si>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</si>
  <si>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</si>
  <si>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</si>
  <si>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</si>
  <si>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</si>
  <si>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</si>
  <si>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</si>
  <si>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</si>
  <si>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</si>
  <si>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</si>
  <si>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</si>
  <si>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</si>
  <si>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</si>
  <si>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</si>
  <si>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</si>
  <si>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</si>
  <si>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</si>
  <si>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</si>
  <si>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</si>
  <si>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</si>
  <si>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</si>
  <si>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</si>
  <si>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</si>
  <si>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</si>
  <si>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</si>
  <si>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</si>
  <si>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</si>
  <si>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</si>
  <si>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</si>
  <si>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</si>
  <si>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</si>
  <si>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</si>
  <si>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</si>
  <si>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</si>
  <si>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</si>
  <si>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</si>
  <si>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</si>
  <si>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</si>
  <si>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</si>
  <si>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</si>
  <si>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</si>
  <si>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</si>
  <si>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</si>
  <si>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</si>
  <si>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</si>
  <si>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</si>
  <si>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</si>
  <si>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</si>
  <si>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</si>
  <si>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</si>
  <si>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</si>
  <si>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</si>
  <si>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</si>
  <si>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</si>
  <si>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</si>
  <si>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</si>
  <si>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</si>
  <si>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</si>
  <si>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</si>
  <si>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</si>
  <si>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</si>
  <si>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</si>
  <si>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</si>
  <si>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</si>
  <si>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</si>
  <si>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</si>
  <si>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</si>
  <si>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</si>
  <si>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</si>
  <si>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</si>
  <si>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</si>
  <si>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</si>
  <si>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</si>
  <si>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</si>
  <si>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</si>
  <si>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</si>
  <si>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</si>
  <si>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</si>
  <si>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</si>
  <si>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</si>
  <si>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</si>
  <si>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</si>
  <si>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</si>
  <si>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</si>
  <si>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</si>
  <si>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</si>
  <si>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</si>
  <si>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</si>
  <si>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</si>
  <si>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</si>
  <si>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</si>
  <si>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</si>
  <si>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</si>
  <si>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</si>
  <si>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</si>
  <si>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</si>
  <si>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</si>
  <si>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</si>
  <si>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</si>
  <si>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</si>
  <si>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</si>
  <si>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</si>
  <si>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</si>
  <si>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</si>
  <si>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</si>
  <si>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</si>
  <si>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</si>
  <si>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</si>
  <si>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</si>
  <si>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</si>
  <si>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</si>
  <si>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</si>
  <si>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</si>
  <si>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</si>
  <si>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</si>
  <si>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</si>
  <si>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</si>
  <si>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</si>
  <si>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</si>
  <si>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</si>
  <si>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</si>
  <si>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</si>
  <si>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</si>
  <si>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</si>
  <si>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</si>
  <si>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</si>
  <si>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</si>
  <si>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</si>
  <si>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</si>
  <si>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</si>
  <si>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</si>
  <si>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</si>
  <si>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</si>
  <si>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</si>
  <si>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</si>
  <si>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</si>
  <si>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</si>
  <si>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</si>
  <si>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</si>
  <si>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</si>
  <si>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</si>
  <si>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</si>
  <si>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</si>
  <si>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</si>
  <si>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</si>
  <si>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</si>
  <si>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</si>
  <si>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</si>
  <si>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</si>
  <si>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</si>
  <si>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</si>
  <si>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</si>
  <si>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</si>
  <si>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</si>
  <si>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</si>
  <si>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</si>
  <si>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</si>
  <si>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</si>
  <si>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</si>
  <si>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</si>
  <si>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</si>
  <si>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</si>
  <si>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</si>
  <si>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</si>
  <si>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</si>
  <si>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</si>
  <si>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</si>
  <si>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</si>
  <si>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</si>
  <si>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</si>
  <si>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</si>
  <si>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</si>
  <si>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</si>
  <si>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</si>
  <si>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</si>
  <si>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</si>
  <si>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</si>
  <si>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</si>
  <si>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</si>
  <si>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</si>
  <si>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</si>
  <si>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</si>
  <si>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</si>
  <si>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</si>
  <si>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</si>
  <si>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</si>
  <si>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</si>
  <si>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</si>
  <si>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</si>
  <si>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</si>
  <si>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</si>
  <si>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</si>
  <si>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</si>
  <si>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</si>
  <si>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</si>
  <si>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</si>
  <si>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</si>
  <si>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</si>
  <si>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</si>
  <si>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</si>
  <si>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</si>
  <si>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</si>
  <si>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</si>
  <si>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</si>
  <si>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</si>
  <si>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</si>
  <si>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</si>
  <si>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</si>
  <si>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</si>
  <si>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</si>
  <si>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</si>
  <si>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</si>
  <si>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</si>
  <si>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</si>
  <si>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</si>
  <si>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</si>
  <si>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</si>
  <si>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</si>
  <si>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</si>
  <si>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</si>
  <si>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</si>
  <si>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</si>
  <si>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</si>
  <si>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</si>
  <si>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</si>
  <si>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</si>
  <si>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</si>
  <si>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</si>
  <si>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</si>
  <si>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</si>
  <si>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</si>
  <si>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</si>
  <si>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</si>
  <si>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</si>
  <si>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</si>
  <si>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</si>
  <si>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</si>
  <si>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</si>
  <si>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</si>
  <si>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</si>
  <si>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</si>
  <si>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</si>
  <si>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</si>
  <si>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</si>
  <si>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</si>
  <si>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</si>
  <si>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</si>
  <si>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</si>
  <si>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</si>
  <si>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</si>
  <si>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</si>
  <si>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</si>
  <si>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</si>
  <si>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</si>
  <si>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</si>
  <si>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</si>
  <si>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</si>
  <si>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</si>
  <si>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</si>
  <si>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</si>
  <si>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</si>
  <si>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</si>
  <si>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</si>
  <si>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</si>
  <si>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</si>
  <si>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</si>
  <si>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</si>
  <si>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</si>
  <si>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</si>
  <si>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</si>
  <si>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</si>
  <si>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</si>
  <si>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</si>
  <si>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</si>
  <si>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</si>
  <si>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</si>
  <si>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</si>
  <si>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</si>
  <si>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</si>
  <si>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</si>
  <si>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</si>
  <si>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</si>
  <si>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</si>
  <si>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</si>
  <si>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</si>
  <si>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</si>
  <si>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</si>
  <si>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</si>
  <si>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</si>
  <si>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</si>
  <si>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</si>
  <si>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</si>
  <si>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</si>
  <si>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</si>
  <si>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</si>
  <si>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</si>
  <si>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</si>
  <si>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</si>
  <si>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</si>
  <si>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</si>
  <si>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</si>
  <si>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</si>
  <si>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</si>
  <si>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</si>
  <si>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</si>
  <si>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</si>
  <si>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</si>
  <si>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</si>
  <si>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</si>
  <si>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</si>
  <si>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</si>
  <si>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</si>
  <si>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</si>
  <si>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</si>
  <si>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</si>
  <si>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</si>
  <si>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</si>
  <si>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</si>
  <si>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</si>
  <si>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</si>
  <si>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</si>
  <si>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</si>
  <si>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</si>
  <si>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</si>
  <si>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</si>
  <si>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</si>
  <si>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</si>
  <si>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</si>
  <si>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</si>
  <si>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</si>
  <si>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</si>
  <si>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</si>
  <si>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</si>
  <si>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</si>
  <si>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</si>
  <si>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</si>
  <si>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</si>
  <si>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</si>
  <si>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</si>
  <si>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</si>
  <si>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</si>
  <si>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</si>
  <si>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</si>
  <si>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</si>
  <si>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</si>
  <si>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</si>
  <si>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</si>
  <si>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</si>
  <si>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</si>
  <si>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</si>
  <si>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</si>
  <si>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</si>
  <si>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</si>
  <si>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</si>
  <si>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</si>
  <si>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</si>
  <si>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</si>
  <si>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</si>
  <si>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</si>
  <si>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</si>
  <si>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</si>
  <si>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</si>
  <si>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</si>
  <si>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</si>
  <si>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</si>
  <si>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</si>
  <si>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</si>
  <si>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</si>
  <si>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</si>
  <si>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</si>
  <si>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</si>
  <si>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</si>
  <si>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</si>
  <si>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</si>
  <si>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</si>
  <si>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</si>
  <si>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</si>
  <si>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</si>
  <si>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</si>
  <si>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</si>
  <si>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</si>
  <si>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</si>
  <si>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</si>
  <si>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</si>
  <si>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</si>
  <si>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</si>
  <si>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</si>
  <si>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</si>
  <si>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</si>
  <si>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</si>
  <si>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</si>
  <si>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</si>
  <si>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</si>
  <si>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</si>
  <si>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</si>
  <si>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</si>
  <si>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</si>
  <si>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</si>
  <si>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</si>
  <si>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</si>
  <si>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</si>
  <si>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</si>
  <si>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</si>
  <si>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</si>
  <si>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</si>
  <si>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</si>
  <si>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</si>
  <si>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</si>
  <si>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</si>
  <si>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</si>
  <si>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</si>
  <si>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</si>
  <si>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</si>
  <si>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</si>
  <si>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</si>
  <si>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</si>
  <si>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</si>
  <si>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</si>
  <si>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</si>
  <si>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</si>
  <si>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</si>
  <si>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</si>
  <si>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</si>
  <si>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</si>
  <si>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</si>
  <si>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</si>
  <si>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</si>
  <si>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</si>
  <si>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</si>
  <si>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</si>
  <si>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</si>
  <si>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</si>
  <si>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</si>
  <si>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</si>
  <si>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</si>
  <si>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</si>
  <si>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</si>
  <si>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</si>
  <si>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</si>
  <si>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</si>
  <si>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</si>
  <si>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</si>
  <si>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</si>
  <si>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</si>
  <si>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</si>
  <si>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</si>
  <si>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</si>
  <si>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</si>
  <si>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</si>
  <si>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</si>
  <si>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</si>
  <si>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</si>
  <si>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</si>
  <si>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</si>
  <si>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</si>
  <si>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</si>
  <si>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</si>
  <si>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</si>
  <si>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</si>
  <si>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</si>
  <si>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</si>
  <si>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</si>
  <si>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</si>
  <si>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</si>
  <si>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</si>
  <si>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</si>
  <si>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</si>
  <si>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</si>
  <si>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</si>
  <si>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</si>
  <si>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</si>
  <si>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</si>
  <si>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</si>
  <si>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</si>
  <si>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</si>
  <si>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</si>
  <si>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</si>
  <si>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</si>
  <si>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</si>
  <si>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</si>
  <si>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</si>
  <si>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</si>
  <si>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</si>
  <si>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</si>
  <si>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</si>
  <si>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</si>
  <si>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</si>
  <si>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</si>
  <si>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</si>
  <si>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</si>
  <si>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</si>
  <si>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</si>
  <si>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</si>
  <si>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</si>
  <si>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</si>
  <si>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</si>
  <si>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</si>
  <si>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</si>
  <si>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</si>
  <si>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</si>
  <si>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</si>
  <si>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</si>
  <si>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</si>
  <si>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</si>
  <si>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</si>
  <si>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</si>
  <si>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</si>
  <si>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</si>
  <si>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</si>
  <si>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</si>
  <si>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</si>
  <si>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</si>
  <si>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</si>
  <si>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</si>
  <si>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</si>
  <si>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</si>
  <si>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</si>
  <si>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</si>
  <si>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</si>
  <si>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</si>
  <si>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</si>
  <si>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</si>
  <si>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</si>
  <si>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</si>
  <si>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</si>
  <si>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</si>
  <si>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</si>
  <si>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</si>
  <si>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</si>
  <si>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</si>
  <si>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</si>
  <si>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</si>
  <si>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</si>
  <si>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</si>
  <si>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</si>
  <si>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</si>
  <si>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</si>
  <si>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</si>
  <si>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</si>
  <si>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31 DE AGOSTO DE 2023</t>
  </si>
  <si>
    <t>ING. ARMANDO SENCION GUZMAN</t>
  </si>
  <si>
    <t>L.C. JULIA VIRGEN OJEDA</t>
  </si>
  <si>
    <t>PRESIDENTE MUNICIPAL</t>
  </si>
  <si>
    <t>ENCARGADA DE LA HACIENDA PUBLICA</t>
  </si>
  <si>
    <t>ASEJ2023-08-15-09-2023-1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</si>
</sst>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4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" x14ac:dyDescent="0.35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23113878.429999996</v>
      </c>
      <c r="AY7" s="13">
        <f>AY8+AY29+AY35+AY40+AY72+AY81+AY102</f>
        <v>25772615.73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11200171.18</v>
      </c>
      <c r="AY8" s="15">
        <f>AY9+AY11+AY15+AY16+AY17+AY18+AY19+AY25+AY27</f>
        <v>13016950.560000001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46048</v>
      </c>
      <c r="AY9" s="17">
        <f>SUM(AY10)</f>
        <v>121210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46048</v>
      </c>
      <c r="AY10" s="20">
        <v>121210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10712885.76</v>
      </c>
      <c r="AY11" s="17">
        <f>SUM(AY12:AY14)</f>
        <v>11710952.23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8250050.6600000001</v>
      </c>
      <c r="AY12" s="20">
        <v>7586322.9100000001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2380959.4</v>
      </c>
      <c r="AY13" s="20">
        <v>4086966.3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81875.7</v>
      </c>
      <c r="AY14" s="20">
        <v>37663.019999999997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441237.42</v>
      </c>
      <c r="AY19" s="17">
        <f>SUM(AY20:AY24)</f>
        <v>1175826.93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214926.3</v>
      </c>
      <c r="AY20" s="20">
        <v>1025265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156946.6</v>
      </c>
      <c r="AY22" s="20">
        <v>74217.08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43448.11</v>
      </c>
      <c r="AY23" s="20">
        <v>41697.949999999997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25916.41</v>
      </c>
      <c r="AY24" s="20">
        <v>34646.9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8961.4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8961.4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11125782.689999999</v>
      </c>
      <c r="AY40" s="15">
        <f>AY41+AY46+AY47+AY62+AY68+AY70</f>
        <v>12134696.16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1196357.6100000001</v>
      </c>
      <c r="AY41" s="17">
        <f>SUM(AY42:AY45)</f>
        <v>2515338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782418.78</v>
      </c>
      <c r="AY42" s="20">
        <v>2163991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687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393541.83</v>
      </c>
      <c r="AY44" s="20">
        <v>326282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20397</v>
      </c>
      <c r="AY45" s="20">
        <v>24378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7958389.7599999998</v>
      </c>
      <c r="AY47" s="17">
        <f>SUM(AY48:AY61)</f>
        <v>7262456.8700000001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557331</v>
      </c>
      <c r="AY48" s="20">
        <v>581969.68999999994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204589</v>
      </c>
      <c r="AY49" s="20">
        <v>193762.5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161070.82999999999</v>
      </c>
      <c r="AY50" s="20">
        <v>131127.42000000001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9683</v>
      </c>
      <c r="AY52" s="20">
        <v>17272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52386</v>
      </c>
      <c r="AY55" s="20">
        <v>80392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351929</v>
      </c>
      <c r="AY56" s="20">
        <v>228988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5706692.46</v>
      </c>
      <c r="AY57" s="20">
        <v>5271103.3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454504</v>
      </c>
      <c r="AY58" s="20">
        <v>180035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10962</v>
      </c>
      <c r="AY59" s="20">
        <v>18467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316692</v>
      </c>
      <c r="AY60" s="20">
        <v>378194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132550.47</v>
      </c>
      <c r="AY61" s="20">
        <v>181145.96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1971035.3199999998</v>
      </c>
      <c r="AY62" s="17">
        <f>SUM(AY63:AY67)</f>
        <v>2356901.29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1257529.45</v>
      </c>
      <c r="AY63" s="20">
        <v>1333373.23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44870.78</v>
      </c>
      <c r="AY65" s="20">
        <v>32170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668635.09</v>
      </c>
      <c r="AY67" s="20">
        <v>991358.06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778918.06</v>
      </c>
      <c r="AY72" s="15">
        <f>AY73+AY76+AY77+AY78+AY80</f>
        <v>616944.01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778918.06</v>
      </c>
      <c r="AY73" s="17">
        <f>SUM(AY74:AY75)</f>
        <v>616944.01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53733.5</v>
      </c>
      <c r="AY74" s="20">
        <v>76711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725184.56</v>
      </c>
      <c r="AY75" s="20">
        <v>540233.01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9006.5</v>
      </c>
      <c r="AY81" s="15">
        <f>AY82+AY83+AY85+AY87+AY89+AY91+AY93+AY94+AY100</f>
        <v>4025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1506</v>
      </c>
      <c r="AY83" s="17">
        <f>SUM(AY84)</f>
        <v>481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1506</v>
      </c>
      <c r="AY84" s="20">
        <v>481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7200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7200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300.5</v>
      </c>
      <c r="AY94" s="17">
        <f>SUM(AY95:AY99)</f>
        <v>2194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300.5</v>
      </c>
      <c r="AY99" s="20">
        <v>2194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1350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1350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3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3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3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6" x14ac:dyDescent="0.3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50805938.129999995</v>
      </c>
      <c r="AY117" s="13">
        <f>AY118+AY149</f>
        <v>61688066.229999989</v>
      </c>
    </row>
    <row r="118" spans="1:52" x14ac:dyDescent="0.3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50805938.129999995</v>
      </c>
      <c r="AY118" s="15">
        <f>AY119+AY132+AY135+AY140+AY146</f>
        <v>61688066.229999989</v>
      </c>
    </row>
    <row r="119" spans="1:52" x14ac:dyDescent="0.3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32998668.029999997</v>
      </c>
      <c r="AY119" s="17">
        <f>SUM(AY120:AY131)</f>
        <v>41468006.089999989</v>
      </c>
    </row>
    <row r="120" spans="1:52" x14ac:dyDescent="0.3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23148182.140000001</v>
      </c>
      <c r="AY120" s="20">
        <v>29937770.629999999</v>
      </c>
    </row>
    <row r="121" spans="1:52" x14ac:dyDescent="0.3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5100254.09</v>
      </c>
      <c r="AY121" s="20">
        <v>4908479.87</v>
      </c>
    </row>
    <row r="122" spans="1:52" x14ac:dyDescent="0.3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1218838.3400000001</v>
      </c>
      <c r="AY122" s="20">
        <v>1651030.94</v>
      </c>
    </row>
    <row r="123" spans="1:52" x14ac:dyDescent="0.3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3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3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723597.87</v>
      </c>
      <c r="AY125" s="20">
        <v>869398.41</v>
      </c>
    </row>
    <row r="126" spans="1:52" x14ac:dyDescent="0.3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3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3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634967.11</v>
      </c>
      <c r="AY128" s="20">
        <v>927363.94</v>
      </c>
    </row>
    <row r="129" spans="1:51" x14ac:dyDescent="0.3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1146292.1499999999</v>
      </c>
      <c r="AY129" s="20">
        <v>2030289.57</v>
      </c>
    </row>
    <row r="130" spans="1:51" x14ac:dyDescent="0.3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1026536.33</v>
      </c>
      <c r="AY131" s="20">
        <v>1143672.73</v>
      </c>
    </row>
    <row r="132" spans="1:51" x14ac:dyDescent="0.3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16085116.07</v>
      </c>
      <c r="AY132" s="17">
        <f>SUM(AY133:AY134)</f>
        <v>19019639.68</v>
      </c>
    </row>
    <row r="133" spans="1:51" x14ac:dyDescent="0.3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4747599.75</v>
      </c>
      <c r="AY133" s="20">
        <v>4815315.03</v>
      </c>
    </row>
    <row r="134" spans="1:51" x14ac:dyDescent="0.3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11337516.32</v>
      </c>
      <c r="AY134" s="20">
        <v>14204324.65</v>
      </c>
    </row>
    <row r="135" spans="1:51" x14ac:dyDescent="0.3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950444</v>
      </c>
      <c r="AY135" s="17">
        <f>SUM(AY136:AY139)</f>
        <v>249999.08</v>
      </c>
    </row>
    <row r="136" spans="1:51" x14ac:dyDescent="0.3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950444</v>
      </c>
      <c r="AY139" s="20">
        <v>249999.08</v>
      </c>
    </row>
    <row r="140" spans="1:51" x14ac:dyDescent="0.3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771710.02999999991</v>
      </c>
      <c r="AY140" s="17">
        <f>SUM(AY141:AY145)</f>
        <v>950421.38</v>
      </c>
    </row>
    <row r="141" spans="1:51" x14ac:dyDescent="0.3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19.7</v>
      </c>
      <c r="AY141" s="20">
        <v>10.039999999999999</v>
      </c>
    </row>
    <row r="142" spans="1:51" x14ac:dyDescent="0.3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92304.88</v>
      </c>
      <c r="AY142" s="20">
        <v>127006.82</v>
      </c>
    </row>
    <row r="143" spans="1:51" x14ac:dyDescent="0.3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679385.45</v>
      </c>
      <c r="AY143" s="20">
        <v>823404.52</v>
      </c>
    </row>
    <row r="144" spans="1:51" x14ac:dyDescent="0.3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73919816.559999987</v>
      </c>
      <c r="AY184" s="27">
        <f>AY7+AY117+AY161</f>
        <v>87460681.959999993</v>
      </c>
    </row>
    <row r="185" spans="1:52" ht="18" x14ac:dyDescent="0.3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43538047.640000001</v>
      </c>
      <c r="AY186" s="13">
        <f>AY187+AY222+AY287</f>
        <v>66535298.439999998</v>
      </c>
    </row>
    <row r="187" spans="1:52" x14ac:dyDescent="0.3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26964584.390000001</v>
      </c>
      <c r="AY187" s="15">
        <f>AY188+AY193+AY198+AY207+AY212+AY219</f>
        <v>40942795.5</v>
      </c>
    </row>
    <row r="188" spans="1:52" x14ac:dyDescent="0.3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15535383</v>
      </c>
      <c r="AY188" s="17">
        <f>SUM(AY189:AY192)</f>
        <v>22839470</v>
      </c>
    </row>
    <row r="189" spans="1:52" x14ac:dyDescent="0.3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1975903</v>
      </c>
      <c r="AY189" s="20">
        <v>2700678</v>
      </c>
    </row>
    <row r="190" spans="1:52" x14ac:dyDescent="0.3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13559480</v>
      </c>
      <c r="AY191" s="20">
        <v>20138792</v>
      </c>
    </row>
    <row r="192" spans="1:52" x14ac:dyDescent="0.3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7873374</v>
      </c>
      <c r="AY193" s="17">
        <f>SUM(AY194:AY197)</f>
        <v>8705099</v>
      </c>
    </row>
    <row r="194" spans="1:51" x14ac:dyDescent="0.3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9576</v>
      </c>
      <c r="AY194" s="20">
        <v>0</v>
      </c>
    </row>
    <row r="195" spans="1:51" x14ac:dyDescent="0.3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7863798</v>
      </c>
      <c r="AY195" s="20">
        <v>8705099</v>
      </c>
    </row>
    <row r="196" spans="1:51" x14ac:dyDescent="0.3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919664</v>
      </c>
      <c r="AY198" s="17">
        <f>SUM(AY199:AY206)</f>
        <v>5121883</v>
      </c>
    </row>
    <row r="199" spans="1:51" x14ac:dyDescent="0.3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241086</v>
      </c>
      <c r="AY200" s="20">
        <v>4446971</v>
      </c>
    </row>
    <row r="201" spans="1:51" x14ac:dyDescent="0.3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518576</v>
      </c>
      <c r="AY201" s="20">
        <v>270051</v>
      </c>
    </row>
    <row r="202" spans="1:51" x14ac:dyDescent="0.3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160002</v>
      </c>
      <c r="AY202" s="20">
        <v>404861</v>
      </c>
    </row>
    <row r="203" spans="1:51" x14ac:dyDescent="0.3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1782924.39</v>
      </c>
      <c r="AY212" s="17">
        <f>SUM(AY213:AY218)</f>
        <v>3510101.5</v>
      </c>
    </row>
    <row r="213" spans="1:51" x14ac:dyDescent="0.3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1732171.39</v>
      </c>
      <c r="AY214" s="20">
        <v>3457678.63</v>
      </c>
    </row>
    <row r="215" spans="1:51" x14ac:dyDescent="0.3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50753</v>
      </c>
      <c r="AY218" s="20">
        <v>52422.87</v>
      </c>
    </row>
    <row r="219" spans="1:51" x14ac:dyDescent="0.3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853239</v>
      </c>
      <c r="AY219" s="17">
        <v>766242</v>
      </c>
    </row>
    <row r="220" spans="1:51" x14ac:dyDescent="0.3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853239</v>
      </c>
      <c r="AY220" s="20">
        <v>766242</v>
      </c>
    </row>
    <row r="221" spans="1:51" x14ac:dyDescent="0.3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5726879.2199999997</v>
      </c>
      <c r="AY222" s="15">
        <f>AY223+AY232+AY236+AY246+AY256+AY264+AY267+AY273+AY277</f>
        <v>7270595.4399999995</v>
      </c>
    </row>
    <row r="223" spans="1:51" x14ac:dyDescent="0.3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742697.25</v>
      </c>
      <c r="AY223" s="17">
        <f>SUM(AY224:AY231)</f>
        <v>1134369.6299999999</v>
      </c>
    </row>
    <row r="224" spans="1:51" x14ac:dyDescent="0.3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352621.72</v>
      </c>
      <c r="AY224" s="20">
        <v>437610.75</v>
      </c>
    </row>
    <row r="225" spans="1:51" x14ac:dyDescent="0.3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26401.599999999999</v>
      </c>
      <c r="AY225" s="20">
        <v>25705.599999999999</v>
      </c>
    </row>
    <row r="226" spans="1:51" x14ac:dyDescent="0.3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55271.5</v>
      </c>
      <c r="AY227" s="20">
        <v>76548.77</v>
      </c>
    </row>
    <row r="228" spans="1:51" x14ac:dyDescent="0.3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28254.58</v>
      </c>
      <c r="AY228" s="20">
        <v>110234.22</v>
      </c>
    </row>
    <row r="229" spans="1:51" x14ac:dyDescent="0.3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93218.62</v>
      </c>
      <c r="AY229" s="20">
        <v>129181.91</v>
      </c>
    </row>
    <row r="230" spans="1:51" x14ac:dyDescent="0.3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186929.23</v>
      </c>
      <c r="AY231" s="20">
        <v>355088.38</v>
      </c>
    </row>
    <row r="232" spans="1:51" x14ac:dyDescent="0.3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117904.22</v>
      </c>
      <c r="AY232" s="17">
        <f>SUM(AY233:AY235)</f>
        <v>120968.7</v>
      </c>
    </row>
    <row r="233" spans="1:51" x14ac:dyDescent="0.3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117904.22</v>
      </c>
      <c r="AY233" s="20">
        <v>120968.7</v>
      </c>
    </row>
    <row r="234" spans="1:51" x14ac:dyDescent="0.3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481290.07</v>
      </c>
      <c r="AY246" s="17">
        <f>SUM(AY247:AY255)</f>
        <v>734178.22</v>
      </c>
    </row>
    <row r="247" spans="1:51" x14ac:dyDescent="0.3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3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10000</v>
      </c>
      <c r="AY250" s="20">
        <v>0</v>
      </c>
    </row>
    <row r="251" spans="1:51" x14ac:dyDescent="0.3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248118.72</v>
      </c>
      <c r="AY252" s="20">
        <v>342216.47</v>
      </c>
    </row>
    <row r="253" spans="1:51" x14ac:dyDescent="0.3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118</v>
      </c>
      <c r="AY253" s="20">
        <v>6960</v>
      </c>
    </row>
    <row r="254" spans="1:51" x14ac:dyDescent="0.3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223053.35</v>
      </c>
      <c r="AY255" s="20">
        <v>385001.75</v>
      </c>
    </row>
    <row r="256" spans="1:51" x14ac:dyDescent="0.3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462762.25</v>
      </c>
      <c r="AY256" s="17">
        <f>SUM(AY257:AY263)</f>
        <v>627359.17000000004</v>
      </c>
    </row>
    <row r="257" spans="1:51" x14ac:dyDescent="0.3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2975.21</v>
      </c>
      <c r="AY257" s="20">
        <v>0</v>
      </c>
    </row>
    <row r="258" spans="1:51" x14ac:dyDescent="0.3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62238.49</v>
      </c>
      <c r="AY258" s="20">
        <v>33805.53</v>
      </c>
    </row>
    <row r="259" spans="1:51" x14ac:dyDescent="0.3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195402.55</v>
      </c>
      <c r="AY259" s="20">
        <v>103020.91</v>
      </c>
    </row>
    <row r="260" spans="1:51" x14ac:dyDescent="0.3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250976.63</v>
      </c>
    </row>
    <row r="261" spans="1:51" x14ac:dyDescent="0.3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202146</v>
      </c>
      <c r="AY263" s="20">
        <v>239556.1</v>
      </c>
    </row>
    <row r="264" spans="1:51" x14ac:dyDescent="0.3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2761663.3</v>
      </c>
      <c r="AY264" s="17">
        <f>SUM(AY265:AY266)</f>
        <v>3678185.57</v>
      </c>
    </row>
    <row r="265" spans="1:51" x14ac:dyDescent="0.3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2761663.3</v>
      </c>
      <c r="AY265" s="20">
        <v>3678185.57</v>
      </c>
    </row>
    <row r="266" spans="1:51" x14ac:dyDescent="0.3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421822.31</v>
      </c>
      <c r="AY267" s="17">
        <f>SUM(AY268:AY272)</f>
        <v>153792.35999999999</v>
      </c>
    </row>
    <row r="268" spans="1:51" x14ac:dyDescent="0.3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387766</v>
      </c>
      <c r="AY268" s="20">
        <v>23181.200000000001</v>
      </c>
    </row>
    <row r="269" spans="1:51" x14ac:dyDescent="0.3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21859.11</v>
      </c>
      <c r="AY269" s="20">
        <v>53762.39</v>
      </c>
    </row>
    <row r="270" spans="1:51" x14ac:dyDescent="0.3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12197.2</v>
      </c>
      <c r="AY270" s="20">
        <v>73097.33</v>
      </c>
    </row>
    <row r="271" spans="1:51" x14ac:dyDescent="0.3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3751.44</v>
      </c>
    </row>
    <row r="273" spans="1:51" x14ac:dyDescent="0.3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738739.82000000007</v>
      </c>
      <c r="AY277" s="17">
        <f>SUM(AY278:AY286)</f>
        <v>821741.78999999992</v>
      </c>
    </row>
    <row r="278" spans="1:51" x14ac:dyDescent="0.3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51438.3</v>
      </c>
      <c r="AY278" s="20">
        <v>90529.01</v>
      </c>
    </row>
    <row r="279" spans="1:51" x14ac:dyDescent="0.3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4670.6000000000004</v>
      </c>
      <c r="AY279" s="20">
        <v>16991.099999999999</v>
      </c>
    </row>
    <row r="280" spans="1:51" x14ac:dyDescent="0.3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3011.24</v>
      </c>
      <c r="AY280" s="20">
        <v>1491.71</v>
      </c>
    </row>
    <row r="281" spans="1:51" x14ac:dyDescent="0.3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19060.080000000002</v>
      </c>
      <c r="AY281" s="20">
        <v>40666.53</v>
      </c>
    </row>
    <row r="282" spans="1:51" x14ac:dyDescent="0.3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481237.32</v>
      </c>
      <c r="AY283" s="20">
        <v>485575.55</v>
      </c>
    </row>
    <row r="284" spans="1:51" x14ac:dyDescent="0.3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179322.28</v>
      </c>
      <c r="AY285" s="20">
        <v>186487.89</v>
      </c>
    </row>
    <row r="286" spans="1:51" x14ac:dyDescent="0.3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10846584.030000001</v>
      </c>
      <c r="AY287" s="15">
        <f>AY288+AY298+AY308+AY318+AY328+AY338+AY346+AY356+AY362</f>
        <v>18321907.5</v>
      </c>
    </row>
    <row r="288" spans="1:51" x14ac:dyDescent="0.3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5764429.1500000004</v>
      </c>
      <c r="AY288" s="17">
        <v>8104915.5499999998</v>
      </c>
    </row>
    <row r="289" spans="1:51" x14ac:dyDescent="0.3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5626539.1500000004</v>
      </c>
      <c r="AY289" s="20">
        <v>7899743.5499999998</v>
      </c>
    </row>
    <row r="290" spans="1:51" x14ac:dyDescent="0.3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252</v>
      </c>
    </row>
    <row r="292" spans="1:51" x14ac:dyDescent="0.3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63340</v>
      </c>
      <c r="AY292" s="20">
        <v>93180</v>
      </c>
    </row>
    <row r="293" spans="1:51" x14ac:dyDescent="0.3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74550</v>
      </c>
      <c r="AY295" s="20">
        <v>111460</v>
      </c>
    </row>
    <row r="296" spans="1:51" x14ac:dyDescent="0.3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280</v>
      </c>
    </row>
    <row r="297" spans="1:51" x14ac:dyDescent="0.3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1186422.81</v>
      </c>
      <c r="AY298" s="17">
        <f>SUM(AY299:AY307)</f>
        <v>1990859.3299999998</v>
      </c>
    </row>
    <row r="299" spans="1:51" x14ac:dyDescent="0.3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49704.24</v>
      </c>
      <c r="AY300" s="20">
        <v>81929.89</v>
      </c>
    </row>
    <row r="301" spans="1:51" x14ac:dyDescent="0.3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72742.44</v>
      </c>
      <c r="AY301" s="20">
        <v>566961.07999999996</v>
      </c>
    </row>
    <row r="302" spans="1:51" x14ac:dyDescent="0.3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989545.6</v>
      </c>
      <c r="AY303" s="20">
        <v>1320344.2</v>
      </c>
    </row>
    <row r="304" spans="1:51" x14ac:dyDescent="0.3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67180.53</v>
      </c>
      <c r="AY304" s="20">
        <v>17604.16</v>
      </c>
    </row>
    <row r="305" spans="1:51" x14ac:dyDescent="0.3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7250</v>
      </c>
      <c r="AY307" s="20">
        <v>4020</v>
      </c>
    </row>
    <row r="308" spans="1:51" x14ac:dyDescent="0.3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1254743.27</v>
      </c>
      <c r="AY308" s="17">
        <f>SUM(AY309:AY317)</f>
        <v>1615116.03</v>
      </c>
    </row>
    <row r="309" spans="1:51" x14ac:dyDescent="0.3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886109.44</v>
      </c>
      <c r="AY309" s="20">
        <v>1133967.75</v>
      </c>
    </row>
    <row r="310" spans="1:51" x14ac:dyDescent="0.3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31900</v>
      </c>
      <c r="AY310" s="20">
        <v>0</v>
      </c>
    </row>
    <row r="311" spans="1:51" x14ac:dyDescent="0.3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225373.83</v>
      </c>
      <c r="AY311" s="20">
        <v>147068.28</v>
      </c>
    </row>
    <row r="312" spans="1:51" x14ac:dyDescent="0.3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111360</v>
      </c>
      <c r="AY312" s="20">
        <v>334080</v>
      </c>
    </row>
    <row r="313" spans="1:51" x14ac:dyDescent="0.3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379469.33</v>
      </c>
      <c r="AY318" s="17">
        <f>SUM(AY319:AY327)</f>
        <v>405313.31</v>
      </c>
    </row>
    <row r="319" spans="1:51" x14ac:dyDescent="0.3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17415.97</v>
      </c>
      <c r="AY319" s="20">
        <v>32763.75</v>
      </c>
    </row>
    <row r="320" spans="1:51" x14ac:dyDescent="0.3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30681.78</v>
      </c>
      <c r="AY322" s="20">
        <v>126006.48</v>
      </c>
    </row>
    <row r="323" spans="1:51" x14ac:dyDescent="0.3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305271.58</v>
      </c>
      <c r="AY323" s="20">
        <v>224112.03</v>
      </c>
    </row>
    <row r="324" spans="1:51" x14ac:dyDescent="0.3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26100</v>
      </c>
      <c r="AY325" s="20">
        <v>22431.05</v>
      </c>
    </row>
    <row r="326" spans="1:51" x14ac:dyDescent="0.3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1170625.18</v>
      </c>
      <c r="AY328" s="17">
        <f>SUM(AY329:AY337)</f>
        <v>1996427.27</v>
      </c>
    </row>
    <row r="329" spans="1:51" x14ac:dyDescent="0.3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566163.31000000006</v>
      </c>
      <c r="AY329" s="20">
        <v>986700.03</v>
      </c>
    </row>
    <row r="330" spans="1:51" x14ac:dyDescent="0.3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2122</v>
      </c>
      <c r="AY330" s="20">
        <v>10227.23</v>
      </c>
    </row>
    <row r="331" spans="1:51" x14ac:dyDescent="0.3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27039.54</v>
      </c>
      <c r="AY331" s="20">
        <v>28489.33</v>
      </c>
    </row>
    <row r="332" spans="1:51" x14ac:dyDescent="0.3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450787.05</v>
      </c>
      <c r="AY333" s="20">
        <v>810584.99</v>
      </c>
    </row>
    <row r="334" spans="1:51" x14ac:dyDescent="0.3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119446.39999999999</v>
      </c>
      <c r="AY335" s="20">
        <v>153059.69</v>
      </c>
    </row>
    <row r="336" spans="1:51" x14ac:dyDescent="0.3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5066.88</v>
      </c>
      <c r="AY336" s="20">
        <v>7366</v>
      </c>
    </row>
    <row r="337" spans="1:51" x14ac:dyDescent="0.3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3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900</v>
      </c>
    </row>
    <row r="339" spans="1:51" x14ac:dyDescent="0.3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900</v>
      </c>
    </row>
    <row r="340" spans="1:51" x14ac:dyDescent="0.3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75683.649999999994</v>
      </c>
      <c r="AY346" s="17">
        <f>SUM(AY347:AY355)</f>
        <v>49891.16</v>
      </c>
    </row>
    <row r="347" spans="1:51" x14ac:dyDescent="0.3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3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69092.39</v>
      </c>
      <c r="AY351" s="20">
        <v>49891.16</v>
      </c>
    </row>
    <row r="352" spans="1:51" x14ac:dyDescent="0.3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6591.26</v>
      </c>
      <c r="AY352" s="20">
        <v>0</v>
      </c>
    </row>
    <row r="353" spans="1:51" x14ac:dyDescent="0.3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510021.3</v>
      </c>
      <c r="AY356" s="17">
        <f>SUM(AY357:AY361)</f>
        <v>3606277.75</v>
      </c>
    </row>
    <row r="357" spans="1:51" x14ac:dyDescent="0.3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510021.3</v>
      </c>
      <c r="AY358" s="20">
        <v>3606277.75</v>
      </c>
    </row>
    <row r="359" spans="1:51" x14ac:dyDescent="0.3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505189.34</v>
      </c>
      <c r="AY362" s="17">
        <f>SUM(AY363:AY371)</f>
        <v>552207.1</v>
      </c>
    </row>
    <row r="363" spans="1:51" x14ac:dyDescent="0.3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42224</v>
      </c>
      <c r="AY363" s="20">
        <v>0</v>
      </c>
    </row>
    <row r="364" spans="1:51" x14ac:dyDescent="0.3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338102.34</v>
      </c>
      <c r="AY364" s="20">
        <v>552207.1</v>
      </c>
    </row>
    <row r="365" spans="1:51" x14ac:dyDescent="0.3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124863</v>
      </c>
      <c r="AY367" s="20">
        <v>0</v>
      </c>
    </row>
    <row r="368" spans="1:51" x14ac:dyDescent="0.3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3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4645791.34</v>
      </c>
      <c r="AY372" s="13">
        <f>AY373+AY385+AY391+AY403+AY416+AY423+AY433+AY436+AY447</f>
        <v>5429623.0199999996</v>
      </c>
    </row>
    <row r="373" spans="1:51" x14ac:dyDescent="0.3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375444.73</v>
      </c>
      <c r="AY385" s="15">
        <f>AY386+AY390</f>
        <v>469217.93</v>
      </c>
    </row>
    <row r="386" spans="1:51" x14ac:dyDescent="0.3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375444.73</v>
      </c>
      <c r="AY390" s="17">
        <v>469217.93</v>
      </c>
    </row>
    <row r="391" spans="1:51" x14ac:dyDescent="0.3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4270346.6100000003</v>
      </c>
      <c r="AY403" s="15">
        <f>AY404+AY406+AY408+AY414</f>
        <v>4960405.09</v>
      </c>
    </row>
    <row r="404" spans="1:51" x14ac:dyDescent="0.3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50028</v>
      </c>
      <c r="AY404" s="17">
        <f>SUM(AY405)</f>
        <v>162050</v>
      </c>
    </row>
    <row r="405" spans="1:51" x14ac:dyDescent="0.3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50028</v>
      </c>
      <c r="AY405" s="20">
        <v>162050</v>
      </c>
    </row>
    <row r="406" spans="1:51" x14ac:dyDescent="0.3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4220318.6100000003</v>
      </c>
      <c r="AY408" s="17">
        <f>SUM(AY409:AY413)</f>
        <v>4798355.09</v>
      </c>
    </row>
    <row r="409" spans="1:51" x14ac:dyDescent="0.3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2256651</v>
      </c>
      <c r="AY409" s="20">
        <v>2120297.0499999998</v>
      </c>
    </row>
    <row r="410" spans="1:51" x14ac:dyDescent="0.3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1963667.61</v>
      </c>
      <c r="AY411" s="20">
        <v>2678058.04</v>
      </c>
    </row>
    <row r="412" spans="1:51" x14ac:dyDescent="0.3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3803.56</v>
      </c>
      <c r="AY477" s="13">
        <f>AY478+AY489+AY494+AY499+AY502</f>
        <v>178365.27</v>
      </c>
    </row>
    <row r="478" spans="1:51" x14ac:dyDescent="0.3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3803.56</v>
      </c>
      <c r="AY478" s="15">
        <f>AY479+AY483</f>
        <v>178365.27</v>
      </c>
    </row>
    <row r="479" spans="1:51" x14ac:dyDescent="0.3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3803.56</v>
      </c>
      <c r="AY479" s="17">
        <f>SUM(AY480:AY482)</f>
        <v>178365.27</v>
      </c>
    </row>
    <row r="480" spans="1:51" x14ac:dyDescent="0.3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3803.56</v>
      </c>
      <c r="AY480" s="20">
        <v>178365.27</v>
      </c>
    </row>
    <row r="481" spans="1:51" x14ac:dyDescent="0.3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0</v>
      </c>
    </row>
    <row r="508" spans="1:51" x14ac:dyDescent="0.3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3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3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3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3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3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3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3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3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6" x14ac:dyDescent="0.3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0</v>
      </c>
    </row>
    <row r="537" spans="1:51" x14ac:dyDescent="0.3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0</v>
      </c>
    </row>
    <row r="538" spans="1:51" x14ac:dyDescent="0.3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3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48187642.540000007</v>
      </c>
      <c r="AY539" s="30">
        <f>AY186+AY372+AY453+AY477+AY507+AY536</f>
        <v>72143286.729999989</v>
      </c>
    </row>
    <row r="540" spans="1:51" ht="16.5" customHeight="1" thickBot="1" x14ac:dyDescent="0.4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25732174.019999981</v>
      </c>
      <c r="AY540" s="31">
        <f>AY184-AY539</f>
        <v>15317395.230000004</v>
      </c>
    </row>
    <row r="541" spans="1:51" ht="15" thickTop="1" x14ac:dyDescent="0.3"/>
    <row r="542" spans="1:51" ht="18" x14ac:dyDescent="0.35">
      <c r="B542" s="34" t="s">
        <v>1047</v>
      </c>
    </row>
    <row r="543" spans="1:51" x14ac:dyDescent="0.3">
      <c r="B543" s="1"/>
    </row>
    <row r="544" spans="1:51" x14ac:dyDescent="0.3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3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3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3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3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3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3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3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3"/>
    <row r="553" spans="2:51" hidden="1" x14ac:dyDescent="0.3"/>
    <row r="554" spans="2:51" hidden="1" x14ac:dyDescent="0.3"/>
    <row r="555" spans="2:51" hidden="1" x14ac:dyDescent="0.3"/>
    <row r="556" spans="2:51" hidden="1" x14ac:dyDescent="0.3"/>
    <row r="557" spans="2:51" x14ac:dyDescent="0.3"/>
    <row r="558" spans="2:51" x14ac:dyDescent="0.3"/>
    <row r="559" spans="2:51" x14ac:dyDescent="0.3"/>
    <row r="560" spans="2:51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</sheetData>
  <sheetProtection algorithmName="SHA-512" hashValue="oUg2HG99FNnW5k1BAr/IRN+dHDdD8YdGQMGAgFHdzLVB/bOKt1smpOX5NqZKXkRbT5M/fHHMaYNztWyACmw1SA==" saltValue="3U0sGgicCvMK1nTxsTa7fA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2023-01-26T20:58:39Z</dcterms:created>
  <dcterms:modified xsi:type="dcterms:W3CDTF">2023-09-15T06:23:48Z</dcterms:modified>
</cp:coreProperties>
</file>