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aCtY5i5f+p/oqkOVjobgLsm9Qlhq/WOH4mQov7vYxKiCuaaSceDfzMJJapkbAGTEx87xZSwaiClVkief1AYYBg==" workbookSaltValue="jTnSqkVxRq/7qY9in9zh7A==" workbookSpinCount="100000" lockStructure="1"/>
  <bookViews>
    <workbookView xWindow="0" yWindow="0" windowWidth="28800" windowHeight="12336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X416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X453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72" i="1"/>
  <c r="AY391" i="1"/>
  <c r="AY436" i="1"/>
  <c r="AX507" i="1" l="1"/>
  <c r="AY477" i="1"/>
  <c r="AY454" i="1"/>
  <c r="AY453" i="1" s="1"/>
  <c r="AY287" i="1"/>
  <c r="AX287" i="1"/>
  <c r="AY222" i="1"/>
  <c r="AY187" i="1"/>
  <c r="AX187" i="1"/>
  <c r="AY161" i="1"/>
  <c r="AX118" i="1"/>
  <c r="AX117" i="1" s="1"/>
  <c r="AY117" i="1"/>
  <c r="AX40" i="1"/>
  <c r="AX7" i="1" s="1"/>
  <c r="AX184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544" i="1" s="1"/>
  <c r="AY184" i="1"/>
  <c r="AY544" i="1" l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<sst xmlns="http://schemas.openxmlformats.org/spreadsheetml/2006/main" count="1086" uniqueCount="1067">
  <si>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</si>
  <si>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</si>
  <si>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</si>
  <si>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</si>
  <si>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</si>
  <si>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</si>
  <si>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</si>
  <si>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</si>
  <si>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</si>
  <si>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</si>
  <si>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</si>
  <si>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</si>
  <si>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</si>
  <si>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</si>
  <si>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</si>
  <si>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</si>
  <si>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</si>
  <si>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</si>
  <si>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</si>
  <si>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</si>
  <si>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</si>
  <si>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</si>
  <si>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</si>
  <si>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</si>
  <si>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</si>
  <si>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</si>
  <si>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</si>
  <si>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</si>
  <si>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</si>
  <si>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</si>
  <si>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</si>
  <si>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</si>
  <si>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</si>
  <si>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</si>
  <si>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</si>
  <si>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</si>
  <si>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</si>
  <si>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</si>
  <si>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</si>
  <si>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</si>
  <si>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</si>
  <si>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</si>
  <si>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</si>
  <si>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</si>
  <si>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</si>
  <si>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</si>
  <si>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</si>
  <si>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</si>
  <si>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</si>
  <si>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</si>
  <si>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</si>
  <si>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</si>
  <si>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</si>
  <si>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</si>
  <si>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</si>
  <si>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</si>
  <si>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</si>
  <si>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</si>
  <si>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</si>
  <si>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</si>
  <si>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</si>
  <si>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</si>
  <si>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</si>
  <si>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</si>
  <si>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</si>
  <si>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</si>
  <si>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</si>
  <si>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</si>
  <si>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</si>
  <si>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</si>
  <si>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</si>
  <si>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</si>
  <si>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</si>
  <si>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</si>
  <si>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</si>
  <si>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</si>
  <si>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</si>
  <si>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</si>
  <si>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</si>
  <si>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</si>
  <si>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</si>
  <si>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</si>
  <si>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</si>
  <si>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</si>
  <si>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</si>
  <si>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</si>
  <si>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</si>
  <si>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</si>
  <si>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</si>
  <si>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</si>
  <si>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</si>
  <si>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</si>
  <si>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</si>
  <si>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</si>
  <si>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</si>
  <si>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</si>
  <si>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</si>
  <si>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</si>
  <si>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</si>
  <si>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</si>
  <si>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</si>
  <si>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</si>
  <si>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</si>
  <si>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</si>
  <si>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</si>
  <si>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</si>
  <si>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</si>
  <si>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</si>
  <si>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</si>
  <si>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</si>
  <si>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</si>
  <si>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</si>
  <si>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</si>
  <si>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</si>
  <si>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</si>
  <si>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</si>
  <si>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</si>
  <si>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</si>
  <si>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</si>
  <si>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</si>
  <si>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</si>
  <si>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</si>
  <si>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</si>
  <si>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</si>
  <si>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</si>
  <si>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</si>
  <si>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</si>
  <si>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</si>
  <si>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</si>
  <si>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</si>
  <si>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</si>
  <si>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</si>
  <si>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</si>
  <si>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</si>
  <si>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</si>
  <si>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</si>
  <si>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</si>
  <si>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</si>
  <si>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</si>
  <si>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</si>
  <si>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</si>
  <si>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</si>
  <si>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</si>
  <si>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</si>
  <si>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</si>
  <si>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</si>
  <si>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</si>
  <si>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</si>
  <si>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</si>
  <si>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</si>
  <si>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</si>
  <si>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</si>
  <si>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</si>
  <si>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</si>
  <si>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</si>
  <si>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</si>
  <si>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</si>
  <si>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</si>
  <si>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</si>
  <si>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</si>
  <si>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</si>
  <si>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</si>
  <si>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</si>
  <si>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</si>
  <si>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</si>
  <si>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</si>
  <si>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</si>
  <si>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</si>
  <si>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</si>
  <si>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</si>
  <si>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</si>
  <si>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</si>
  <si>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</si>
  <si>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</si>
  <si>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</si>
  <si>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</si>
  <si>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</si>
  <si>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</si>
  <si>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</si>
  <si>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</si>
  <si>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</si>
  <si>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</si>
  <si>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</si>
  <si>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</si>
  <si>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</si>
  <si>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</si>
  <si>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</si>
  <si>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</si>
  <si>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</si>
  <si>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</si>
  <si>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</si>
  <si>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</si>
  <si>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</si>
  <si>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</si>
  <si>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</si>
  <si>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</si>
  <si>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</si>
  <si>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</si>
  <si>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</si>
  <si>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</si>
  <si>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</si>
  <si>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</si>
  <si>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</si>
  <si>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</si>
  <si>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</si>
  <si>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</si>
  <si>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</si>
  <si>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</si>
  <si>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</si>
  <si>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</si>
  <si>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</si>
  <si>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</si>
  <si>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</si>
  <si>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</si>
  <si>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</si>
  <si>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</si>
  <si>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</si>
  <si>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</si>
  <si>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</si>
  <si>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</si>
  <si>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</si>
  <si>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</si>
  <si>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</si>
  <si>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</si>
  <si>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</si>
  <si>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</si>
  <si>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</si>
  <si>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</si>
  <si>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</si>
  <si>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</si>
  <si>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</si>
  <si>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</si>
  <si>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</si>
  <si>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</si>
  <si>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</si>
  <si>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</si>
  <si>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</si>
  <si>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</si>
  <si>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</si>
  <si>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</si>
  <si>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</si>
  <si>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</si>
  <si>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</si>
  <si>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</si>
  <si>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</si>
  <si>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</si>
  <si>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</si>
  <si>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</si>
  <si>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</si>
  <si>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</si>
  <si>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</si>
  <si>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</si>
  <si>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</si>
  <si>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</si>
  <si>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</si>
  <si>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</si>
  <si>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</si>
  <si>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</si>
  <si>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</si>
  <si>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</si>
  <si>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</si>
  <si>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</si>
  <si>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</si>
  <si>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</si>
  <si>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</si>
  <si>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</si>
  <si>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</si>
  <si>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</si>
  <si>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</si>
  <si>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</si>
  <si>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</si>
  <si>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</si>
  <si>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</si>
  <si>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</si>
  <si>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</si>
  <si>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</si>
  <si>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</si>
  <si>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</si>
  <si>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</si>
  <si>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</si>
  <si>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</si>
  <si>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</si>
  <si>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</si>
  <si>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</si>
  <si>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</si>
  <si>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</si>
  <si>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</si>
  <si>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</si>
  <si>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</si>
  <si>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</si>
  <si>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</si>
  <si>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</si>
  <si>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</si>
  <si>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</si>
  <si>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</si>
  <si>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</si>
  <si>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</si>
  <si>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</si>
  <si>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</si>
  <si>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</si>
  <si>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</si>
  <si>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</si>
  <si>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</si>
  <si>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</si>
  <si>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</si>
  <si>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</si>
  <si>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</si>
  <si>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</si>
  <si>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</si>
  <si>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</si>
  <si>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</si>
  <si>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</si>
  <si>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</si>
  <si>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</si>
  <si>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</si>
  <si>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</si>
  <si>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</si>
  <si>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</si>
  <si>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</si>
  <si>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</si>
  <si>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</si>
  <si>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</si>
  <si>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</si>
  <si>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</si>
  <si>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</si>
  <si>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</si>
  <si>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</si>
  <si>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</si>
  <si>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</si>
  <si>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</si>
  <si>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</si>
  <si>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</si>
  <si>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</si>
  <si>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</si>
  <si>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</si>
  <si>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</si>
  <si>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</si>
  <si>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</si>
  <si>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</si>
  <si>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</si>
  <si>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</si>
  <si>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</si>
  <si>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</si>
  <si>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</si>
  <si>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</si>
  <si>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</si>
  <si>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</si>
  <si>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</si>
  <si>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</si>
  <si>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</si>
  <si>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</si>
  <si>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</si>
  <si>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</si>
  <si>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</si>
  <si>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</si>
  <si>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</si>
  <si>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</si>
  <si>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</si>
  <si>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</si>
  <si>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</si>
  <si>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</si>
  <si>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</si>
  <si>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</si>
  <si>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</si>
  <si>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</si>
  <si>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</si>
  <si>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</si>
  <si>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</si>
  <si>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</si>
  <si>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</si>
  <si>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</si>
  <si>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</si>
  <si>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</si>
  <si>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</si>
  <si>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</si>
  <si>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</si>
  <si>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</si>
  <si>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</si>
  <si>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</si>
  <si>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</si>
  <si>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</si>
  <si>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</si>
  <si>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</si>
  <si>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</si>
  <si>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</si>
  <si>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</si>
  <si>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</si>
  <si>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</si>
  <si>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</si>
  <si>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</si>
  <si>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</si>
  <si>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</si>
  <si>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</si>
  <si>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</si>
  <si>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</si>
  <si>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</si>
  <si>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</si>
  <si>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</si>
  <si>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</si>
  <si>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</si>
  <si>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</si>
  <si>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</si>
  <si>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</si>
  <si>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</si>
  <si>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</si>
  <si>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</si>
  <si>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</si>
  <si>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</si>
  <si>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</si>
  <si>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</si>
  <si>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</si>
  <si>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</si>
  <si>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</si>
  <si>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</si>
  <si>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</si>
  <si>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</si>
  <si>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</si>
  <si>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</si>
  <si>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</si>
  <si>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</si>
  <si>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</si>
  <si>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</si>
  <si>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</si>
  <si>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</si>
  <si>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</si>
  <si>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</si>
  <si>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</si>
  <si>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</si>
  <si>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</si>
  <si>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</si>
  <si>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</si>
  <si>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</si>
  <si>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</si>
  <si>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</si>
  <si>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</si>
  <si>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</si>
  <si>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</si>
  <si>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</si>
  <si>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</si>
  <si>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</si>
  <si>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</si>
  <si>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</si>
  <si>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</si>
  <si>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</si>
  <si>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</si>
  <si>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</si>
  <si>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</si>
  <si>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</si>
  <si>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</si>
  <si>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</si>
  <si>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</si>
  <si>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</si>
  <si>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</si>
  <si>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</si>
  <si>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</si>
  <si>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</si>
  <si>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</si>
  <si>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</si>
  <si>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</si>
  <si>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</si>
  <si>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</si>
  <si>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</si>
  <si>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</si>
  <si>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</si>
  <si>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</si>
  <si>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</si>
  <si>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</si>
  <si>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</si>
  <si>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</si>
  <si>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</si>
  <si>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</si>
  <si>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</si>
  <si>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</si>
  <si>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</si>
  <si>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</si>
  <si>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</si>
  <si>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</si>
  <si>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</si>
  <si>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</si>
  <si>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</si>
  <si>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</si>
  <si>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</si>
  <si>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</si>
  <si>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</si>
  <si>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</si>
  <si>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</si>
  <si>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</si>
  <si>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</si>
  <si>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</si>
  <si>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</si>
  <si>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</si>
  <si>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</si>
  <si>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</si>
  <si>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</si>
  <si>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</si>
  <si>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</si>
  <si>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</si>
  <si>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</si>
  <si>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</si>
  <si>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</si>
  <si>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</si>
  <si>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</si>
  <si>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</si>
  <si>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</si>
  <si>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</si>
  <si>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</si>
  <si>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</si>
  <si>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</si>
  <si>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</si>
  <si>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</si>
  <si>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</si>
  <si>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</si>
  <si>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</si>
  <si>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</si>
  <si>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</si>
  <si>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</si>
  <si>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</si>
  <si>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</si>
  <si>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</si>
  <si>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</si>
  <si>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</si>
  <si>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</si>
  <si>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</si>
  <si>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</si>
  <si>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</si>
  <si>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</si>
  <si>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</si>
  <si>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</si>
  <si>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</si>
  <si>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</si>
  <si>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</si>
  <si>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</si>
  <si>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</si>
  <si>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</si>
  <si>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</si>
  <si>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</si>
  <si>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</si>
  <si>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</si>
  <si>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</si>
  <si>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</si>
  <si>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</si>
  <si>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</si>
  <si>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</si>
  <si>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</si>
  <si>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</si>
  <si>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</si>
  <si>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</si>
  <si>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</si>
  <si>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</si>
  <si>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</si>
  <si>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</si>
  <si>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</si>
  <si>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</si>
  <si>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</si>
  <si>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</si>
  <si>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</si>
  <si>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</si>
  <si>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</si>
  <si>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</si>
  <si>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</si>
  <si>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</si>
  <si>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</si>
  <si>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</si>
  <si>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</si>
  <si>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</si>
  <si>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</si>
  <si>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</si>
  <si>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</si>
  <si>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</si>
  <si>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</si>
  <si>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</si>
  <si>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</si>
  <si>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</si>
  <si>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</si>
  <si>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</si>
  <si>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</si>
  <si>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</si>
  <si>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</si>
  <si>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</si>
  <si>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</si>
  <si>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</si>
  <si>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</si>
  <si>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</si>
  <si>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</si>
  <si>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</si>
  <si>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</si>
  <si>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</si>
  <si>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</si>
  <si>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</si>
  <si>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</si>
  <si>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</si>
  <si>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</si>
  <si>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</si>
  <si>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</si>
  <si>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</si>
  <si>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</si>
  <si>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</si>
  <si>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</si>
  <si>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</si>
  <si>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</si>
  <si>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</si>
  <si>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</si>
  <si>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</si>
  <si>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</si>
  <si>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</si>
  <si>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</si>
  <si>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</si>
  <si>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</si>
  <si>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</si>
  <si>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</si>
  <si>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</si>
  <si>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</si>
  <si>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</si>
  <si>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</si>
  <si>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</si>
  <si>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</si>
  <si>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</si>
  <si>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</si>
  <si>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</si>
  <si>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</si>
  <si>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</si>
  <si>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</si>
  <si>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</si>
  <si>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</si>
  <si>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</si>
  <si>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</si>
  <si>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</si>
  <si>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</si>
  <si>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</si>
  <si>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</si>
  <si>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</si>
  <si>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</si>
  <si>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</si>
  <si>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</si>
  <si>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</si>
  <si>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</si>
  <si>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</si>
  <si>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</si>
  <si>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</si>
  <si>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</si>
  <si>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</si>
  <si>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</si>
  <si>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</si>
  <si>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</si>
  <si>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</si>
  <si>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</si>
  <si>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</si>
  <si>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</si>
  <si>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</si>
  <si>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</si>
  <si>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</si>
  <si>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</si>
  <si>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</si>
  <si>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</si>
  <si>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</si>
  <si>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</si>
  <si>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</si>
  <si>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</si>
  <si>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</si>
  <si>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</si>
  <si>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</si>
  <si>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</si>
  <si>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</si>
  <si>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</si>
  <si>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</si>
  <si>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</si>
  <si>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</si>
  <si>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</si>
  <si>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</si>
  <si>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</si>
  <si>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</si>
  <si>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</si>
  <si>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</si>
  <si>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</si>
  <si>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</si>
  <si>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</si>
  <si>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</si>
  <si>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</si>
  <si>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</si>
  <si>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</si>
  <si>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</si>
  <si>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</si>
  <si>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</si>
  <si>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</si>
  <si>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</si>
  <si>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</si>
  <si>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</si>
  <si>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</si>
  <si>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</si>
  <si>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</si>
  <si>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</si>
  <si>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</si>
  <si>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</si>
  <si>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</si>
  <si>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</si>
  <si>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</si>
  <si>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</si>
  <si>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</si>
  <si>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</si>
  <si>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</si>
  <si>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</si>
  <si>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</si>
  <si>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</si>
  <si>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</si>
  <si>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</si>
  <si>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</si>
  <si>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</si>
  <si>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</si>
  <si>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</si>
  <si>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</si>
  <si>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</si>
  <si>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</si>
  <si>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</si>
  <si>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</si>
  <si>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</si>
  <si>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</si>
  <si>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</si>
  <si>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</si>
  <si>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</si>
  <si>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</si>
  <si>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</si>
  <si>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</si>
  <si>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</si>
  <si>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</si>
  <si>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</si>
  <si>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</si>
  <si>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</si>
  <si>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</si>
  <si>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</si>
  <si>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</si>
  <si>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</si>
  <si>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</si>
  <si>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</si>
  <si>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</si>
  <si>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</si>
  <si>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</si>
  <si>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</si>
  <si>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</si>
  <si>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</si>
  <si>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</si>
  <si>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</si>
  <si>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</si>
  <si>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</si>
  <si>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</si>
  <si>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</si>
  <si>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</si>
  <si>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</si>
  <si>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</si>
  <si>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</si>
  <si>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</si>
  <si>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</si>
  <si>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</si>
  <si>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</si>
  <si>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</si>
  <si>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</si>
  <si>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</si>
  <si>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</si>
  <si>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</si>
  <si>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</si>
  <si>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</si>
  <si>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</si>
  <si>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</si>
  <si>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</si>
  <si>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</si>
  <si>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</si>
  <si>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</si>
  <si>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</si>
  <si>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</si>
  <si>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</si>
  <si>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</si>
  <si>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</si>
  <si>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</si>
  <si>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</si>
  <si>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</si>
  <si>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</si>
  <si>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</si>
  <si>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</si>
  <si>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</si>
  <si>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</si>
  <si>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</si>
  <si>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</si>
  <si>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</si>
  <si>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</si>
  <si>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</si>
  <si>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</si>
  <si>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</si>
  <si>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</si>
  <si>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</si>
  <si>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</si>
  <si>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</si>
  <si>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</si>
  <si>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</si>
  <si>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</si>
  <si>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</si>
  <si>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</si>
  <si>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</si>
  <si>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</si>
  <si>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</si>
  <si>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</si>
  <si>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</si>
  <si>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</si>
  <si>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</si>
  <si>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</si>
  <si>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</si>
  <si>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</si>
  <si>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</si>
  <si>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</si>
  <si>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</si>
  <si>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</si>
  <si>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</si>
  <si>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</si>
  <si>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</si>
  <si>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</si>
  <si>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</si>
  <si>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</si>
  <si>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</si>
  <si>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</si>
  <si>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</si>
  <si>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</si>
  <si>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</si>
  <si>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</si>
  <si>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</si>
  <si>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</si>
  <si>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</si>
  <si>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</si>
  <si>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</si>
  <si>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</si>
  <si>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</si>
  <si>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</si>
  <si>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</si>
  <si>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</si>
  <si>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</si>
  <si>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</si>
  <si>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</si>
  <si>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</si>
  <si>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</si>
  <si>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</si>
  <si>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</si>
  <si>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</si>
  <si>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</si>
  <si>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</si>
  <si>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</si>
  <si>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</si>
  <si>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</si>
  <si>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</si>
  <si>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</si>
  <si>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</si>
  <si>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</si>
  <si>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</si>
  <si>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</si>
  <si>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</si>
  <si>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</si>
  <si>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</si>
  <si>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</si>
  <si>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</si>
  <si>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</si>
  <si>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</si>
  <si>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</si>
  <si>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</si>
  <si>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</si>
  <si>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</si>
  <si>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</si>
  <si>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</si>
  <si>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</si>
  <si>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</si>
  <si>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</si>
  <si>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</si>
  <si>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</si>
  <si>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</si>
  <si>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</si>
  <si>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</si>
  <si>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</si>
  <si>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</si>
  <si>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</si>
  <si>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</si>
  <si>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</si>
  <si>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</si>
  <si>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</si>
  <si>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</si>
  <si>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</si>
  <si>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</si>
  <si>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</si>
  <si>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</si>
  <si>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</si>
  <si>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</si>
  <si>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</si>
  <si>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</si>
  <si>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</si>
  <si>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</si>
  <si>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</si>
  <si>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</si>
  <si>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</si>
  <si>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</si>
  <si>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</si>
  <si>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</si>
  <si>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</si>
  <si>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</si>
  <si>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</si>
  <si>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</si>
  <si>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</si>
  <si>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</si>
  <si>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</si>
  <si>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</si>
  <si>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</si>
  <si>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</si>
  <si>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</si>
  <si>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</si>
  <si>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</si>
  <si>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</si>
  <si>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</si>
  <si>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</si>
  <si>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</si>
  <si>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</si>
  <si>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</si>
  <si>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</si>
  <si>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</si>
  <si>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</si>
  <si>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</si>
  <si>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</si>
  <si>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</si>
  <si>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</si>
  <si>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</si>
  <si>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</si>
  <si>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</si>
  <si>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</si>
  <si>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</si>
  <si>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</si>
  <si>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</si>
  <si>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</si>
  <si>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</si>
  <si>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</si>
  <si>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</si>
  <si>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</si>
  <si>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</si>
  <si>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</si>
  <si>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</si>
  <si>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</si>
  <si>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</si>
  <si>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</si>
  <si>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</si>
  <si>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</si>
  <si>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</si>
  <si>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</si>
  <si>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</si>
  <si>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</si>
  <si>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</si>
  <si>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</si>
  <si>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</si>
  <si>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</si>
  <si>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</si>
  <si>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</si>
  <si>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</si>
  <si>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</si>
  <si>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</si>
  <si>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</si>
  <si>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</si>
  <si>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</si>
  <si>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</si>
  <si>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</si>
  <si>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</si>
  <si>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</si>
  <si>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</si>
  <si>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</si>
  <si>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</si>
  <si>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</si>
  <si>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</si>
  <si>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</si>
  <si>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</si>
  <si>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</si>
  <si>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</si>
  <si>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</si>
  <si>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</si>
  <si>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</si>
  <si>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</si>
  <si>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</si>
  <si>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</si>
  <si>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</si>
  <si>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</si>
  <si>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</si>
  <si>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</si>
  <si>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</si>
  <si>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</si>
  <si>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</si>
  <si>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</si>
  <si>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</si>
  <si>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</si>
  <si>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</si>
  <si>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</si>
  <si>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</si>
  <si>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</si>
  <si>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</si>
  <si>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</si>
  <si>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</si>
  <si>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</si>
  <si>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</si>
  <si>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</si>
  <si>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</si>
  <si>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</si>
  <si>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</si>
  <si>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</si>
  <si>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</si>
  <si>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</si>
  <si>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</si>
  <si>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</si>
  <si>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</si>
  <si>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</si>
  <si>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</si>
  <si>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</si>
  <si>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</si>
  <si>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</si>
  <si>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</si>
  <si>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</si>
  <si>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</si>
  <si>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</si>
  <si>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</si>
  <si>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</si>
  <si>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</si>
  <si>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</si>
  <si>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</si>
  <si>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</si>
  <si>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</si>
  <si>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</si>
  <si>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</si>
  <si>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</si>
  <si>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</si>
  <si>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</si>
  <si>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</si>
  <si>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</si>
  <si>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</si>
  <si>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</si>
  <si>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</si>
  <si>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</si>
  <si>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</si>
  <si>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</si>
  <si>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</si>
  <si>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</si>
  <si>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</si>
  <si>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</si>
  <si>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</si>
  <si>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</si>
  <si>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</si>
  <si>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</si>
  <si>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</si>
  <si>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</si>
  <si>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</si>
  <si>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</si>
  <si>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</si>
  <si>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</si>
  <si>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</si>
  <si>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</si>
  <si>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</si>
  <si>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</si>
  <si>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</si>
  <si>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</si>
  <si>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</si>
  <si>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</si>
  <si>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</si>
  <si>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</si>
  <si>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</si>
  <si>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</si>
  <si>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</si>
  <si>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31 DE ENERO DE 2022</t>
  </si>
  <si>
    <t>ING. ARMANDO SENCION GUZMAN</t>
  </si>
  <si>
    <t>L.C. JULIA VIRGEN OJEDA</t>
  </si>
  <si>
    <t>PRESIDENTE MUNICIPAL</t>
  </si>
  <si>
    <t>ENCARGADA DE LA HACIENDA MUNICIPAL</t>
  </si>
  <si>
    <t>ASEJ2022-01-02-06-2022-1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</si>
</sst>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4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" x14ac:dyDescent="0.35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7579637.0799999991</v>
      </c>
      <c r="AY7" s="13">
        <f>AY8+AY29+AY35+AY40+AY72+AY81+AY102+AY114</f>
        <v>26198587.300000001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4101652.11</v>
      </c>
      <c r="AY8" s="15">
        <f>AY9+AY11+AY15+AY16+AY17+AY18+AY19+AY25+AY27</f>
        <v>11510362.359999999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31450</v>
      </c>
      <c r="AY9" s="17">
        <f>SUM(AY10)</f>
        <v>99085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31450</v>
      </c>
      <c r="AY10" s="20">
        <v>99085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3708214.44</v>
      </c>
      <c r="AY11" s="17">
        <f>SUM(AY12:AY14)</f>
        <v>10038085.949999999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3462066.23</v>
      </c>
      <c r="AY12" s="20">
        <v>6597492.25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242004.07</v>
      </c>
      <c r="AY13" s="20">
        <v>3418164.42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4144.1400000000003</v>
      </c>
      <c r="AY14" s="20">
        <v>22429.279999999999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361987.67000000004</v>
      </c>
      <c r="AY19" s="17">
        <f>SUM(AY20:AY24)</f>
        <v>1370314.74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361708.78</v>
      </c>
      <c r="AY20" s="20">
        <v>1352903.07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7806.46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1178.23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278.89</v>
      </c>
      <c r="AY24" s="20">
        <v>8426.98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2876.67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2876.67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3402922.1999999997</v>
      </c>
      <c r="AY40" s="15">
        <f>AY41+AY46+AY47+AY62+AY68+AY70</f>
        <v>13852896.790000001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257057</v>
      </c>
      <c r="AY41" s="17">
        <f>SUM(AY42:AY45)</f>
        <v>1992434.5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75285</v>
      </c>
      <c r="AY42" s="20">
        <v>528551.5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6240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175602</v>
      </c>
      <c r="AY44" s="20">
        <v>1429518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6170</v>
      </c>
      <c r="AY45" s="20">
        <v>28125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2766579.3</v>
      </c>
      <c r="AY47" s="17">
        <f>SUM(AY48:AY61)</f>
        <v>8633667.4800000004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157845</v>
      </c>
      <c r="AY48" s="20">
        <v>545680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45755</v>
      </c>
      <c r="AY49" s="20">
        <v>154912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11840</v>
      </c>
      <c r="AY50" s="20">
        <v>1345189.97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4294</v>
      </c>
      <c r="AY52" s="20">
        <v>17214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11546</v>
      </c>
      <c r="AY55" s="20">
        <v>80890.5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29500</v>
      </c>
      <c r="AY56" s="20">
        <v>192616.13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2439391.2999999998</v>
      </c>
      <c r="AY57" s="20">
        <v>4701801.1100000003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24525</v>
      </c>
      <c r="AY58" s="20">
        <v>365798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1647</v>
      </c>
      <c r="AY59" s="20">
        <v>29372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26862</v>
      </c>
      <c r="AY60" s="20">
        <v>381539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13374</v>
      </c>
      <c r="AY61" s="20">
        <v>818654.77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379285.9</v>
      </c>
      <c r="AY62" s="17">
        <f>SUM(AY63:AY67)</f>
        <v>3226794.81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301964.5</v>
      </c>
      <c r="AY63" s="20">
        <v>1441510.09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3460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77321.399999999994</v>
      </c>
      <c r="AY67" s="20">
        <v>1781824.72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75062.76999999999</v>
      </c>
      <c r="AY72" s="15">
        <f>AY73+AY76+AY77+AY78+AY80</f>
        <v>814520.55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75062.76999999999</v>
      </c>
      <c r="AY73" s="17">
        <f>SUM(AY74:AY75)</f>
        <v>814520.55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12512</v>
      </c>
      <c r="AY74" s="20">
        <v>134157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62550.77</v>
      </c>
      <c r="AY75" s="20">
        <v>680363.55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0</v>
      </c>
      <c r="AY81" s="15">
        <f>AY82+AY83+AY85+AY87+AY89+AY91+AY93+AY94+AY100</f>
        <v>20807.599999999999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20307.599999999999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20307.599999999999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500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500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3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3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3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6" x14ac:dyDescent="0.3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2708960.04</v>
      </c>
      <c r="AY117" s="13">
        <f>AY118+AY149</f>
        <v>62575465.170000002</v>
      </c>
    </row>
    <row r="118" spans="1:51" x14ac:dyDescent="0.3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2708960.04</v>
      </c>
      <c r="AY118" s="15">
        <f>AY119+AY132+AY135+AY140+AY146</f>
        <v>62575465.170000002</v>
      </c>
    </row>
    <row r="119" spans="1:51" x14ac:dyDescent="0.3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2657540.71</v>
      </c>
      <c r="AY119" s="17">
        <f>SUM(AY120:AY131)</f>
        <v>38490757.660000004</v>
      </c>
    </row>
    <row r="120" spans="1:51" x14ac:dyDescent="0.3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1945911.38</v>
      </c>
      <c r="AY120" s="20">
        <v>25998875.850000001</v>
      </c>
    </row>
    <row r="121" spans="1:51" x14ac:dyDescent="0.3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318496.40000000002</v>
      </c>
      <c r="AY121" s="20">
        <v>5356251.79</v>
      </c>
    </row>
    <row r="122" spans="1:51" x14ac:dyDescent="0.3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163481.64000000001</v>
      </c>
      <c r="AY122" s="20">
        <v>1427380.56</v>
      </c>
    </row>
    <row r="123" spans="1:51" x14ac:dyDescent="0.3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3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3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65638.460000000006</v>
      </c>
      <c r="AY125" s="20">
        <v>759320.62</v>
      </c>
    </row>
    <row r="126" spans="1:51" x14ac:dyDescent="0.3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3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3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72767.06</v>
      </c>
      <c r="AY128" s="20">
        <v>877478.49</v>
      </c>
    </row>
    <row r="129" spans="1:51" x14ac:dyDescent="0.3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34305.97</v>
      </c>
      <c r="AY129" s="20">
        <v>3482752.75</v>
      </c>
    </row>
    <row r="130" spans="1:51" x14ac:dyDescent="0.3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56939.8</v>
      </c>
      <c r="AY131" s="20">
        <v>588697.59999999998</v>
      </c>
    </row>
    <row r="132" spans="1:51" x14ac:dyDescent="0.3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-21394.1</v>
      </c>
      <c r="AY132" s="17">
        <f>SUM(AY133:AY134)</f>
        <v>15933313.5</v>
      </c>
    </row>
    <row r="133" spans="1:51" x14ac:dyDescent="0.3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-78</v>
      </c>
      <c r="AY133" s="20">
        <v>4294164.6100000003</v>
      </c>
    </row>
    <row r="134" spans="1:51" x14ac:dyDescent="0.3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-21316.1</v>
      </c>
      <c r="AY134" s="20">
        <v>11639148.890000001</v>
      </c>
    </row>
    <row r="135" spans="1:51" x14ac:dyDescent="0.3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7404129.1100000003</v>
      </c>
    </row>
    <row r="136" spans="1:51" x14ac:dyDescent="0.3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7404129.1100000003</v>
      </c>
    </row>
    <row r="140" spans="1:51" x14ac:dyDescent="0.3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72813.430000000008</v>
      </c>
      <c r="AY140" s="17">
        <f>SUM(AY141:AY145)</f>
        <v>747264.89999999991</v>
      </c>
    </row>
    <row r="141" spans="1:51" x14ac:dyDescent="0.3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3.04</v>
      </c>
      <c r="AY141" s="20">
        <v>460.83</v>
      </c>
    </row>
    <row r="142" spans="1:51" x14ac:dyDescent="0.3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10569.17</v>
      </c>
      <c r="AY142" s="20">
        <v>160177.13</v>
      </c>
    </row>
    <row r="143" spans="1:51" x14ac:dyDescent="0.3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62241.22</v>
      </c>
      <c r="AY143" s="20">
        <v>586626.93999999994</v>
      </c>
    </row>
    <row r="144" spans="1:51" x14ac:dyDescent="0.3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10288597.119999999</v>
      </c>
      <c r="AY184" s="27">
        <f>AY7+AY117+AY161</f>
        <v>88774052.469999999</v>
      </c>
    </row>
    <row r="185" spans="1:52" ht="18" x14ac:dyDescent="0.3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5167015.8899999997</v>
      </c>
      <c r="AY186" s="13">
        <f>AY187+AY222+AY287</f>
        <v>57085839.979999997</v>
      </c>
    </row>
    <row r="187" spans="1:52" x14ac:dyDescent="0.3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3209948.84</v>
      </c>
      <c r="AY187" s="15">
        <f>AY188+AY193+AY198+AY207+AY212+AY219</f>
        <v>35050805.649999999</v>
      </c>
    </row>
    <row r="188" spans="1:52" x14ac:dyDescent="0.3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1967118</v>
      </c>
      <c r="AY188" s="17">
        <f>SUM(AY189:AY192)</f>
        <v>20911248</v>
      </c>
    </row>
    <row r="189" spans="1:52" x14ac:dyDescent="0.3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223857</v>
      </c>
      <c r="AY189" s="20">
        <v>2597338</v>
      </c>
    </row>
    <row r="190" spans="1:52" x14ac:dyDescent="0.3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1743261</v>
      </c>
      <c r="AY191" s="20">
        <v>18313910</v>
      </c>
    </row>
    <row r="192" spans="1:52" x14ac:dyDescent="0.3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547446</v>
      </c>
      <c r="AY193" s="17">
        <f>SUM(AY194:AY197)</f>
        <v>7528148.3300000001</v>
      </c>
    </row>
    <row r="194" spans="1:51" x14ac:dyDescent="0.3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6000</v>
      </c>
    </row>
    <row r="195" spans="1:51" x14ac:dyDescent="0.3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547446</v>
      </c>
      <c r="AY195" s="20">
        <v>7522148.3300000001</v>
      </c>
    </row>
    <row r="196" spans="1:51" x14ac:dyDescent="0.3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144879</v>
      </c>
      <c r="AY198" s="17">
        <f>SUM(AY199:AY206)</f>
        <v>3705204.16</v>
      </c>
    </row>
    <row r="199" spans="1:51" x14ac:dyDescent="0.3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25946</v>
      </c>
      <c r="AY200" s="20">
        <v>3121640.66</v>
      </c>
    </row>
    <row r="201" spans="1:51" x14ac:dyDescent="0.3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15506</v>
      </c>
      <c r="AY201" s="20">
        <v>353600.5</v>
      </c>
    </row>
    <row r="202" spans="1:51" x14ac:dyDescent="0.3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103427</v>
      </c>
      <c r="AY202" s="20">
        <v>229963</v>
      </c>
    </row>
    <row r="203" spans="1:51" x14ac:dyDescent="0.3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550505.84</v>
      </c>
      <c r="AY212" s="17">
        <f>SUM(AY213:AY218)</f>
        <v>2011191.16</v>
      </c>
    </row>
    <row r="213" spans="1:51" x14ac:dyDescent="0.3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550505.84</v>
      </c>
      <c r="AY214" s="20">
        <v>1988864.96</v>
      </c>
    </row>
    <row r="215" spans="1:51" x14ac:dyDescent="0.3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0</v>
      </c>
      <c r="AY218" s="20">
        <v>22326.2</v>
      </c>
    </row>
    <row r="219" spans="1:51" x14ac:dyDescent="0.3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0</v>
      </c>
      <c r="AY219" s="17">
        <v>895014</v>
      </c>
    </row>
    <row r="220" spans="1:51" x14ac:dyDescent="0.3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0</v>
      </c>
      <c r="AY220" s="20">
        <v>895014</v>
      </c>
    </row>
    <row r="221" spans="1:51" x14ac:dyDescent="0.3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591888.88</v>
      </c>
      <c r="AY222" s="15">
        <f>AY223+AY232+AY236+AY246+AY256+AY264+AY267+AY273+AY277</f>
        <v>8231383.9700000007</v>
      </c>
    </row>
    <row r="223" spans="1:51" x14ac:dyDescent="0.3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206312.1</v>
      </c>
      <c r="AY223" s="17">
        <f>SUM(AY224:AY231)</f>
        <v>839043.04999999993</v>
      </c>
    </row>
    <row r="224" spans="1:51" x14ac:dyDescent="0.3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33794.1</v>
      </c>
      <c r="AY224" s="20">
        <v>363541.92</v>
      </c>
    </row>
    <row r="225" spans="1:51" x14ac:dyDescent="0.3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20727.599999999999</v>
      </c>
    </row>
    <row r="226" spans="1:51" x14ac:dyDescent="0.3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10332.42</v>
      </c>
      <c r="AY227" s="20">
        <v>76553.53</v>
      </c>
    </row>
    <row r="228" spans="1:51" x14ac:dyDescent="0.3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2474.36</v>
      </c>
      <c r="AY228" s="20">
        <v>130030.24</v>
      </c>
    </row>
    <row r="229" spans="1:51" x14ac:dyDescent="0.3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3518.28</v>
      </c>
      <c r="AY229" s="20">
        <v>87027.12</v>
      </c>
    </row>
    <row r="230" spans="1:51" x14ac:dyDescent="0.3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156192.94</v>
      </c>
      <c r="AY231" s="20">
        <v>161162.64000000001</v>
      </c>
    </row>
    <row r="232" spans="1:51" x14ac:dyDescent="0.3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8467.7999999999993</v>
      </c>
      <c r="AY232" s="17">
        <f>SUM(AY233:AY235)</f>
        <v>110601.86</v>
      </c>
    </row>
    <row r="233" spans="1:51" x14ac:dyDescent="0.3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8467.7999999999993</v>
      </c>
      <c r="AY233" s="20">
        <v>110601.86</v>
      </c>
    </row>
    <row r="234" spans="1:51" x14ac:dyDescent="0.3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26940.32</v>
      </c>
      <c r="AY246" s="17">
        <f>SUM(AY247:AY255)</f>
        <v>1460236.24</v>
      </c>
    </row>
    <row r="247" spans="1:51" x14ac:dyDescent="0.3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19311</v>
      </c>
    </row>
    <row r="248" spans="1:51" x14ac:dyDescent="0.3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8338.9699999999993</v>
      </c>
    </row>
    <row r="251" spans="1:51" x14ac:dyDescent="0.3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20021.12</v>
      </c>
      <c r="AY252" s="20">
        <v>764703.63</v>
      </c>
    </row>
    <row r="253" spans="1:51" x14ac:dyDescent="0.3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3000</v>
      </c>
    </row>
    <row r="254" spans="1:51" x14ac:dyDescent="0.3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6919.2</v>
      </c>
      <c r="AY255" s="20">
        <v>664882.64</v>
      </c>
    </row>
    <row r="256" spans="1:51" x14ac:dyDescent="0.3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117856.15000000001</v>
      </c>
      <c r="AY256" s="17">
        <f>SUM(AY257:AY263)</f>
        <v>680866.8</v>
      </c>
    </row>
    <row r="257" spans="1:51" x14ac:dyDescent="0.3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3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3033.23</v>
      </c>
      <c r="AY258" s="20">
        <v>39536.83</v>
      </c>
    </row>
    <row r="259" spans="1:51" x14ac:dyDescent="0.3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7364.12</v>
      </c>
      <c r="AY259" s="20">
        <v>118907.28</v>
      </c>
    </row>
    <row r="260" spans="1:51" x14ac:dyDescent="0.3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77182.8</v>
      </c>
      <c r="AY260" s="20">
        <v>121017.4</v>
      </c>
    </row>
    <row r="261" spans="1:51" x14ac:dyDescent="0.3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30276</v>
      </c>
      <c r="AY263" s="20">
        <v>401405.29</v>
      </c>
    </row>
    <row r="264" spans="1:51" x14ac:dyDescent="0.3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206320.65</v>
      </c>
      <c r="AY264" s="17">
        <f>SUM(AY265:AY266)</f>
        <v>4037228.74</v>
      </c>
    </row>
    <row r="265" spans="1:51" x14ac:dyDescent="0.3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206320.65</v>
      </c>
      <c r="AY265" s="20">
        <v>4037228.74</v>
      </c>
    </row>
    <row r="266" spans="1:51" x14ac:dyDescent="0.3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9261.44</v>
      </c>
      <c r="AY267" s="17">
        <f>SUM(AY268:AY272)</f>
        <v>294702.79000000004</v>
      </c>
    </row>
    <row r="268" spans="1:51" x14ac:dyDescent="0.3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5510</v>
      </c>
      <c r="AY268" s="20">
        <v>202975.89</v>
      </c>
    </row>
    <row r="269" spans="1:51" x14ac:dyDescent="0.3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0</v>
      </c>
      <c r="AY269" s="20">
        <v>41859.949999999997</v>
      </c>
    </row>
    <row r="270" spans="1:51" x14ac:dyDescent="0.3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0</v>
      </c>
      <c r="AY270" s="20">
        <v>41781.75</v>
      </c>
    </row>
    <row r="271" spans="1:51" x14ac:dyDescent="0.3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3751.44</v>
      </c>
      <c r="AY272" s="20">
        <v>8085.2</v>
      </c>
    </row>
    <row r="273" spans="1:51" x14ac:dyDescent="0.3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16730.419999999998</v>
      </c>
      <c r="AY277" s="17">
        <f>SUM(AY278:AY286)</f>
        <v>808704.49</v>
      </c>
    </row>
    <row r="278" spans="1:51" x14ac:dyDescent="0.3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4215.57</v>
      </c>
      <c r="AY278" s="20">
        <v>103541.33</v>
      </c>
    </row>
    <row r="279" spans="1:51" x14ac:dyDescent="0.3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149</v>
      </c>
      <c r="AY279" s="20">
        <v>34332.57</v>
      </c>
    </row>
    <row r="280" spans="1:51" x14ac:dyDescent="0.3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0</v>
      </c>
    </row>
    <row r="281" spans="1:51" x14ac:dyDescent="0.3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2220.85</v>
      </c>
      <c r="AY281" s="20">
        <v>34832.19</v>
      </c>
    </row>
    <row r="282" spans="1:51" x14ac:dyDescent="0.3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6433</v>
      </c>
      <c r="AY283" s="20">
        <v>469265.53</v>
      </c>
    </row>
    <row r="284" spans="1:51" x14ac:dyDescent="0.3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3712</v>
      </c>
      <c r="AY285" s="20">
        <v>166732.87</v>
      </c>
    </row>
    <row r="286" spans="1:51" x14ac:dyDescent="0.3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1365178.17</v>
      </c>
      <c r="AY287" s="15">
        <f>AY288+AY298+AY308+AY318+AY328+AY338+AY346+AY356+AY362</f>
        <v>13803650.359999998</v>
      </c>
    </row>
    <row r="288" spans="1:51" x14ac:dyDescent="0.3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912878.35</v>
      </c>
      <c r="AY288" s="17">
        <v>8472630.6899999995</v>
      </c>
    </row>
    <row r="289" spans="1:51" x14ac:dyDescent="0.3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871068.35</v>
      </c>
      <c r="AY289" s="20">
        <v>8284413.0800000001</v>
      </c>
    </row>
    <row r="290" spans="1:51" x14ac:dyDescent="0.3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3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7250</v>
      </c>
      <c r="AY292" s="20">
        <v>78289.11</v>
      </c>
    </row>
    <row r="293" spans="1:51" x14ac:dyDescent="0.3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34560</v>
      </c>
      <c r="AY295" s="20">
        <v>107835</v>
      </c>
    </row>
    <row r="296" spans="1:51" x14ac:dyDescent="0.3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2093.5</v>
      </c>
    </row>
    <row r="297" spans="1:51" x14ac:dyDescent="0.3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29761.42</v>
      </c>
      <c r="AY298" s="17">
        <f>SUM(AY299:AY307)</f>
        <v>286671.05</v>
      </c>
    </row>
    <row r="299" spans="1:51" x14ac:dyDescent="0.3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1740</v>
      </c>
      <c r="AY300" s="20">
        <v>0</v>
      </c>
    </row>
    <row r="301" spans="1:51" x14ac:dyDescent="0.3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10417.26</v>
      </c>
      <c r="AY301" s="20">
        <v>121983.05</v>
      </c>
    </row>
    <row r="302" spans="1:51" x14ac:dyDescent="0.3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0</v>
      </c>
      <c r="AY303" s="20">
        <v>115128</v>
      </c>
    </row>
    <row r="304" spans="1:51" x14ac:dyDescent="0.3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17604.16</v>
      </c>
      <c r="AY304" s="20">
        <v>48860</v>
      </c>
    </row>
    <row r="305" spans="1:51" x14ac:dyDescent="0.3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0</v>
      </c>
      <c r="AY307" s="20">
        <v>700</v>
      </c>
    </row>
    <row r="308" spans="1:51" x14ac:dyDescent="0.3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40600</v>
      </c>
      <c r="AY308" s="17">
        <f>SUM(AY309:AY317)</f>
        <v>975537.85</v>
      </c>
    </row>
    <row r="309" spans="1:51" x14ac:dyDescent="0.3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40600</v>
      </c>
      <c r="AY309" s="20">
        <v>959324.85</v>
      </c>
    </row>
    <row r="310" spans="1:51" x14ac:dyDescent="0.3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3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0</v>
      </c>
    </row>
    <row r="312" spans="1:51" x14ac:dyDescent="0.3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0</v>
      </c>
      <c r="AY312" s="20">
        <v>16213</v>
      </c>
    </row>
    <row r="313" spans="1:51" x14ac:dyDescent="0.3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98660.46</v>
      </c>
      <c r="AY318" s="17">
        <f>SUM(AY319:AY327)</f>
        <v>611245.54</v>
      </c>
    </row>
    <row r="319" spans="1:51" x14ac:dyDescent="0.3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824.76</v>
      </c>
      <c r="AY319" s="20">
        <v>17862.39</v>
      </c>
    </row>
    <row r="320" spans="1:51" x14ac:dyDescent="0.3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13809.51</v>
      </c>
      <c r="AY322" s="20">
        <v>553623.15</v>
      </c>
    </row>
    <row r="323" spans="1:51" x14ac:dyDescent="0.3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84026.19</v>
      </c>
      <c r="AY323" s="20">
        <v>0</v>
      </c>
    </row>
    <row r="324" spans="1:51" x14ac:dyDescent="0.3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39760</v>
      </c>
    </row>
    <row r="326" spans="1:51" x14ac:dyDescent="0.3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230044.51</v>
      </c>
      <c r="AY328" s="17">
        <f>SUM(AY329:AY337)</f>
        <v>2858474.0599999996</v>
      </c>
    </row>
    <row r="329" spans="1:51" x14ac:dyDescent="0.3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178888</v>
      </c>
      <c r="AY329" s="20">
        <v>1628172.07</v>
      </c>
    </row>
    <row r="330" spans="1:51" x14ac:dyDescent="0.3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1800</v>
      </c>
      <c r="AY330" s="20">
        <v>12168</v>
      </c>
    </row>
    <row r="331" spans="1:51" x14ac:dyDescent="0.3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3043.84</v>
      </c>
      <c r="AY331" s="20">
        <v>24601.98</v>
      </c>
    </row>
    <row r="332" spans="1:51" x14ac:dyDescent="0.3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40930.67</v>
      </c>
      <c r="AY333" s="20">
        <v>376118.62</v>
      </c>
    </row>
    <row r="334" spans="1:51" x14ac:dyDescent="0.3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2958</v>
      </c>
      <c r="AY335" s="20">
        <v>812353.47</v>
      </c>
    </row>
    <row r="336" spans="1:51" x14ac:dyDescent="0.3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2424</v>
      </c>
      <c r="AY336" s="20">
        <v>2019.92</v>
      </c>
    </row>
    <row r="337" spans="1:51" x14ac:dyDescent="0.3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3040</v>
      </c>
    </row>
    <row r="338" spans="1:51" x14ac:dyDescent="0.3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900</v>
      </c>
      <c r="AY338" s="17">
        <f>SUM(AY339:AY345)</f>
        <v>46520</v>
      </c>
    </row>
    <row r="339" spans="1:51" x14ac:dyDescent="0.3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900</v>
      </c>
      <c r="AY339" s="20">
        <v>46520</v>
      </c>
    </row>
    <row r="340" spans="1:51" x14ac:dyDescent="0.3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384</v>
      </c>
      <c r="AY346" s="17">
        <f>SUM(AY347:AY355)</f>
        <v>80544.28</v>
      </c>
    </row>
    <row r="347" spans="1:51" x14ac:dyDescent="0.3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1062.9100000000001</v>
      </c>
    </row>
    <row r="348" spans="1:51" x14ac:dyDescent="0.3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384</v>
      </c>
      <c r="AY351" s="20">
        <v>79481.37</v>
      </c>
    </row>
    <row r="352" spans="1:51" x14ac:dyDescent="0.3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3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41659</v>
      </c>
      <c r="AY356" s="17">
        <f>SUM(AY357:AY361)</f>
        <v>145367.06</v>
      </c>
    </row>
    <row r="357" spans="1:51" x14ac:dyDescent="0.3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41659</v>
      </c>
      <c r="AY358" s="20">
        <v>145367.06</v>
      </c>
    </row>
    <row r="359" spans="1:51" x14ac:dyDescent="0.3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10290.43</v>
      </c>
      <c r="AY362" s="17">
        <f>SUM(AY363:AY371)</f>
        <v>326659.82999999996</v>
      </c>
    </row>
    <row r="363" spans="1:51" x14ac:dyDescent="0.3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3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10290.43</v>
      </c>
      <c r="AY364" s="20">
        <v>262983.23</v>
      </c>
    </row>
    <row r="365" spans="1:51" x14ac:dyDescent="0.3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55577.599999999999</v>
      </c>
    </row>
    <row r="368" spans="1:51" x14ac:dyDescent="0.3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8099</v>
      </c>
    </row>
    <row r="369" spans="1:51" x14ac:dyDescent="0.3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108421</v>
      </c>
      <c r="AY372" s="13">
        <f>AY373+AY385+AY391+AY403+AY416+AY423+AY433+AY436+AY447</f>
        <v>3987842.83</v>
      </c>
    </row>
    <row r="373" spans="1:51" x14ac:dyDescent="0.3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9621</v>
      </c>
      <c r="AY385" s="15">
        <f>AY386+AY390</f>
        <v>192392</v>
      </c>
    </row>
    <row r="386" spans="1:51" x14ac:dyDescent="0.3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9621</v>
      </c>
      <c r="AY390" s="17">
        <v>192392</v>
      </c>
    </row>
    <row r="391" spans="1:51" x14ac:dyDescent="0.3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98800</v>
      </c>
      <c r="AY403" s="15">
        <f>AY404+AY406+AY408+AY414</f>
        <v>3795450.83</v>
      </c>
    </row>
    <row r="404" spans="1:51" x14ac:dyDescent="0.3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0</v>
      </c>
      <c r="AY404" s="17">
        <f>SUM(AY405)</f>
        <v>678425.7</v>
      </c>
    </row>
    <row r="405" spans="1:51" x14ac:dyDescent="0.3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0</v>
      </c>
      <c r="AY405" s="20">
        <v>678425.7</v>
      </c>
    </row>
    <row r="406" spans="1:51" x14ac:dyDescent="0.3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98800</v>
      </c>
      <c r="AY408" s="17">
        <f>SUM(AY409:AY413)</f>
        <v>3117025.13</v>
      </c>
    </row>
    <row r="409" spans="1:51" x14ac:dyDescent="0.3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7086.01</v>
      </c>
    </row>
    <row r="410" spans="1:51" x14ac:dyDescent="0.3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98800</v>
      </c>
      <c r="AY411" s="20">
        <v>3109939.12</v>
      </c>
    </row>
    <row r="412" spans="1:51" x14ac:dyDescent="0.3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16626.669999999998</v>
      </c>
      <c r="AY477" s="13">
        <f>AY478+AY489+AY494+AY499+AY502</f>
        <v>0</v>
      </c>
    </row>
    <row r="478" spans="1:51" x14ac:dyDescent="0.3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16626.669999999998</v>
      </c>
      <c r="AY478" s="15">
        <f>AY479+AY483</f>
        <v>0</v>
      </c>
    </row>
    <row r="479" spans="1:51" x14ac:dyDescent="0.3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16626.669999999998</v>
      </c>
      <c r="AY479" s="17">
        <f>SUM(AY480:AY482)</f>
        <v>0</v>
      </c>
    </row>
    <row r="480" spans="1:51" x14ac:dyDescent="0.3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16626.669999999998</v>
      </c>
      <c r="AY480" s="20">
        <v>0</v>
      </c>
    </row>
    <row r="481" spans="1:51" x14ac:dyDescent="0.3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3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3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3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3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3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3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3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3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3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3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3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3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3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6" x14ac:dyDescent="0.3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3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3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3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5292063.5599999996</v>
      </c>
      <c r="AY543" s="30">
        <f>AY186+AY372+AY453+AY477+AY507+AY540</f>
        <v>61073682.809999995</v>
      </c>
    </row>
    <row r="544" spans="1:51" ht="16.5" customHeight="1" thickBot="1" x14ac:dyDescent="0.4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4996533.5599999996</v>
      </c>
      <c r="AY544" s="31">
        <f>AY184-AY543</f>
        <v>27700369.660000004</v>
      </c>
    </row>
    <row r="545" spans="2:51" ht="15" thickTop="1" x14ac:dyDescent="0.3"/>
    <row r="546" spans="2:51" ht="18" x14ac:dyDescent="0.35">
      <c r="B546" s="34" t="s">
        <v>1058</v>
      </c>
    </row>
    <row r="547" spans="2:51" x14ac:dyDescent="0.3">
      <c r="B547" s="1"/>
    </row>
    <row r="548" spans="2:51" x14ac:dyDescent="0.3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3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3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3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3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3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3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3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3"/>
    <row r="557" spans="2:51" hidden="1" x14ac:dyDescent="0.3"/>
    <row r="558" spans="2:51" hidden="1" x14ac:dyDescent="0.3"/>
    <row r="559" spans="2:51" hidden="1" x14ac:dyDescent="0.3"/>
    <row r="560" spans="2:51" hidden="1" x14ac:dyDescent="0.3"/>
    <row r="561" x14ac:dyDescent="0.3"/>
    <row r="562" x14ac:dyDescent="0.3"/>
    <row r="563" x14ac:dyDescent="0.3"/>
    <row r="564" x14ac:dyDescent="0.3"/>
  </sheetData>
  <sheetProtection algorithmName="SHA-512" hashValue="d6NvzzCYFfMYewqY69C/b5nwiqoD92fwJWqvZpVwtIBjvVzlgdPe/JVxdWN0A7518ER68Y2/FFGIL+OSKUUMJQ==" saltValue="cqenOOJxG49XTzdoGB42Qg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2021-12-07T19:32:18Z</dcterms:created>
  <dcterms:modified xsi:type="dcterms:W3CDTF">2022-06-02T18:36:38Z</dcterms:modified>
</cp:coreProperties>
</file>