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WkKVwlo5sFBRab6LC8aYW9uanbJSrlMxBHu3LBR4KtIbXRNLLJtknds++EOysKzkaFXUivSvQYppI9OZ/4d+Hw==" workbookSaltValue="ZowLnVU8Rgr0d6N2vdjPRQ==" workbookSpinCount="100000" lockStructure="1"/>
  <bookViews>
    <workbookView xWindow="0" yWindow="0" windowWidth="28800" windowHeight="12336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X416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X453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X502" i="1"/>
  <c r="AX161" i="1"/>
  <c r="AY19" i="1"/>
  <c r="AY8" i="1" s="1"/>
  <c r="AX41" i="1"/>
  <c r="AX146" i="1"/>
  <c r="AX118" i="1" s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72" i="1"/>
  <c r="AY391" i="1"/>
  <c r="AY436" i="1"/>
  <c r="AX507" i="1" l="1"/>
  <c r="AY477" i="1"/>
  <c r="AY454" i="1"/>
  <c r="AY453" i="1" s="1"/>
  <c r="AY287" i="1"/>
  <c r="AX287" i="1"/>
  <c r="AY222" i="1"/>
  <c r="AY187" i="1"/>
  <c r="AX187" i="1"/>
  <c r="AY161" i="1"/>
  <c r="AX117" i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184" i="1"/>
  <c r="AY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<sst xmlns="http://schemas.openxmlformats.org/spreadsheetml/2006/main" count="1086" uniqueCount="1067">
  <si>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</si>
  <si>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</si>
  <si>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</si>
  <si>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</si>
  <si>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</si>
  <si>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</si>
  <si>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</si>
  <si>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</si>
  <si>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</si>
  <si>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</si>
  <si>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</si>
  <si>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</si>
  <si>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</si>
  <si>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</si>
  <si>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</si>
  <si>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</si>
  <si>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</si>
  <si>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</si>
  <si>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</si>
  <si>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</si>
  <si>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</si>
  <si>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</si>
  <si>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</si>
  <si>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</si>
  <si>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</si>
  <si>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</si>
  <si>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</si>
  <si>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</si>
  <si>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</si>
  <si>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</si>
  <si>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</si>
  <si>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</si>
  <si>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</si>
  <si>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</si>
  <si>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</si>
  <si>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</si>
  <si>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</si>
  <si>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</si>
  <si>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</si>
  <si>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</si>
  <si>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</si>
  <si>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</si>
  <si>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</si>
  <si>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</si>
  <si>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</si>
  <si>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</si>
  <si>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</si>
  <si>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</si>
  <si>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</si>
  <si>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</si>
  <si>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</si>
  <si>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</si>
  <si>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</si>
  <si>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</si>
  <si>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</si>
  <si>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</si>
  <si>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</si>
  <si>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</si>
  <si>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</si>
  <si>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</si>
  <si>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</si>
  <si>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</si>
  <si>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</si>
  <si>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</si>
  <si>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</si>
  <si>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</si>
  <si>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</si>
  <si>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</si>
  <si>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</si>
  <si>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</si>
  <si>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</si>
  <si>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</si>
  <si>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</si>
  <si>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</si>
  <si>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</si>
  <si>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</si>
  <si>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</si>
  <si>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</si>
  <si>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</si>
  <si>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</si>
  <si>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</si>
  <si>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</si>
  <si>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</si>
  <si>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</si>
  <si>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</si>
  <si>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</si>
  <si>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</si>
  <si>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</si>
  <si>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</si>
  <si>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</si>
  <si>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</si>
  <si>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</si>
  <si>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</si>
  <si>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</si>
  <si>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</si>
  <si>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</si>
  <si>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</si>
  <si>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</si>
  <si>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</si>
  <si>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</si>
  <si>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</si>
  <si>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</si>
  <si>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</si>
  <si>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</si>
  <si>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</si>
  <si>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</si>
  <si>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</si>
  <si>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</si>
  <si>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</si>
  <si>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</si>
  <si>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</si>
  <si>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</si>
  <si>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</si>
  <si>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</si>
  <si>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</si>
  <si>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</si>
  <si>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</si>
  <si>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</si>
  <si>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</si>
  <si>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</si>
  <si>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</si>
  <si>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</si>
  <si>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</si>
  <si>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</si>
  <si>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</si>
  <si>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</si>
  <si>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</si>
  <si>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</si>
  <si>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</si>
  <si>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</si>
  <si>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</si>
  <si>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</si>
  <si>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</si>
  <si>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</si>
  <si>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</si>
  <si>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</si>
  <si>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</si>
  <si>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</si>
  <si>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</si>
  <si>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</si>
  <si>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</si>
  <si>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</si>
  <si>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</si>
  <si>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</si>
  <si>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</si>
  <si>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</si>
  <si>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</si>
  <si>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</si>
  <si>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</si>
  <si>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</si>
  <si>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</si>
  <si>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</si>
  <si>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</si>
  <si>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</si>
  <si>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</si>
  <si>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</si>
  <si>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</si>
  <si>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</si>
  <si>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</si>
  <si>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</si>
  <si>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</si>
  <si>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</si>
  <si>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</si>
  <si>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</si>
  <si>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</si>
  <si>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</si>
  <si>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</si>
  <si>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</si>
  <si>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</si>
  <si>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</si>
  <si>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</si>
  <si>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</si>
  <si>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</si>
  <si>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</si>
  <si>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</si>
  <si>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</si>
  <si>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</si>
  <si>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</si>
  <si>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</si>
  <si>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</si>
  <si>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</si>
  <si>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</si>
  <si>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</si>
  <si>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</si>
  <si>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</si>
  <si>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</si>
  <si>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</si>
  <si>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</si>
  <si>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</si>
  <si>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</si>
  <si>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</si>
  <si>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</si>
  <si>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</si>
  <si>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</si>
  <si>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</si>
  <si>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</si>
  <si>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</si>
  <si>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</si>
  <si>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</si>
  <si>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</si>
  <si>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</si>
  <si>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</si>
  <si>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</si>
  <si>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</si>
  <si>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</si>
  <si>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</si>
  <si>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</si>
  <si>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</si>
  <si>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</si>
  <si>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</si>
  <si>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</si>
  <si>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</si>
  <si>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</si>
  <si>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</si>
  <si>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</si>
  <si>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</si>
  <si>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</si>
  <si>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</si>
  <si>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</si>
  <si>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</si>
  <si>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</si>
  <si>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</si>
  <si>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</si>
  <si>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</si>
  <si>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</si>
  <si>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</si>
  <si>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</si>
  <si>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</si>
  <si>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</si>
  <si>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</si>
  <si>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</si>
  <si>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</si>
  <si>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</si>
  <si>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</si>
  <si>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</si>
  <si>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</si>
  <si>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</si>
  <si>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</si>
  <si>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</si>
  <si>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</si>
  <si>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</si>
  <si>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</si>
  <si>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</si>
  <si>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</si>
  <si>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</si>
  <si>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</si>
  <si>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</si>
  <si>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</si>
  <si>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</si>
  <si>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</si>
  <si>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</si>
  <si>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</si>
  <si>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</si>
  <si>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</si>
  <si>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</si>
  <si>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</si>
  <si>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</si>
  <si>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</si>
  <si>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</si>
  <si>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</si>
  <si>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</si>
  <si>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</si>
  <si>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</si>
  <si>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</si>
  <si>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</si>
  <si>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</si>
  <si>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</si>
  <si>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</si>
  <si>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</si>
  <si>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</si>
  <si>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</si>
  <si>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</si>
  <si>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</si>
  <si>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</si>
  <si>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</si>
  <si>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</si>
  <si>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</si>
  <si>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</si>
  <si>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</si>
  <si>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</si>
  <si>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</si>
  <si>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</si>
  <si>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</si>
  <si>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</si>
  <si>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</si>
  <si>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</si>
  <si>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</si>
  <si>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</si>
  <si>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</si>
  <si>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</si>
  <si>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</si>
  <si>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</si>
  <si>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</si>
  <si>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</si>
  <si>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</si>
  <si>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</si>
  <si>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</si>
  <si>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</si>
  <si>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</si>
  <si>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</si>
  <si>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</si>
  <si>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</si>
  <si>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</si>
  <si>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</si>
  <si>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</si>
  <si>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</si>
  <si>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</si>
  <si>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</si>
  <si>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</si>
  <si>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</si>
  <si>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</si>
  <si>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</si>
  <si>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</si>
  <si>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</si>
  <si>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</si>
  <si>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</si>
  <si>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</si>
  <si>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</si>
  <si>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</si>
  <si>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</si>
  <si>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</si>
  <si>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</si>
  <si>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</si>
  <si>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</si>
  <si>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</si>
  <si>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</si>
  <si>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</si>
  <si>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</si>
  <si>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</si>
  <si>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</si>
  <si>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</si>
  <si>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</si>
  <si>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</si>
  <si>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</si>
  <si>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</si>
  <si>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</si>
  <si>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</si>
  <si>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</si>
  <si>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</si>
  <si>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</si>
  <si>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</si>
  <si>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</si>
  <si>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</si>
  <si>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</si>
  <si>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</si>
  <si>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</si>
  <si>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</si>
  <si>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</si>
  <si>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</si>
  <si>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</si>
  <si>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</si>
  <si>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</si>
  <si>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</si>
  <si>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</si>
  <si>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</si>
  <si>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</si>
  <si>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</si>
  <si>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</si>
  <si>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</si>
  <si>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</si>
  <si>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</si>
  <si>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</si>
  <si>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</si>
  <si>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</si>
  <si>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</si>
  <si>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</si>
  <si>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</si>
  <si>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</si>
  <si>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</si>
  <si>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</si>
  <si>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</si>
  <si>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</si>
  <si>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</si>
  <si>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</si>
  <si>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</si>
  <si>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</si>
  <si>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</si>
  <si>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</si>
  <si>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</si>
  <si>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</si>
  <si>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</si>
  <si>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</si>
  <si>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</si>
  <si>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</si>
  <si>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</si>
  <si>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</si>
  <si>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</si>
  <si>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</si>
  <si>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</si>
  <si>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</si>
  <si>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</si>
  <si>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</si>
  <si>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</si>
  <si>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</si>
  <si>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</si>
  <si>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</si>
  <si>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</si>
  <si>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</si>
  <si>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</si>
  <si>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</si>
  <si>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</si>
  <si>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</si>
  <si>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</si>
  <si>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</si>
  <si>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</si>
  <si>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</si>
  <si>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</si>
  <si>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</si>
  <si>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</si>
  <si>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</si>
  <si>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</si>
  <si>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</si>
  <si>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</si>
  <si>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</si>
  <si>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</si>
  <si>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</si>
  <si>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</si>
  <si>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</si>
  <si>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</si>
  <si>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</si>
  <si>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</si>
  <si>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</si>
  <si>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</si>
  <si>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</si>
  <si>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</si>
  <si>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</si>
  <si>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</si>
  <si>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</si>
  <si>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</si>
  <si>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</si>
  <si>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</si>
  <si>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</si>
  <si>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</si>
  <si>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</si>
  <si>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</si>
  <si>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</si>
  <si>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</si>
  <si>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</si>
  <si>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</si>
  <si>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</si>
  <si>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</si>
  <si>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</si>
  <si>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</si>
  <si>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</si>
  <si>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</si>
  <si>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</si>
  <si>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</si>
  <si>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</si>
  <si>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</si>
  <si>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</si>
  <si>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</si>
  <si>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</si>
  <si>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</si>
  <si>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</si>
  <si>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</si>
  <si>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</si>
  <si>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</si>
  <si>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</si>
  <si>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</si>
  <si>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</si>
  <si>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</si>
  <si>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</si>
  <si>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</si>
  <si>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</si>
  <si>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</si>
  <si>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</si>
  <si>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</si>
  <si>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</si>
  <si>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</si>
  <si>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</si>
  <si>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</si>
  <si>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</si>
  <si>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</si>
  <si>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</si>
  <si>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</si>
  <si>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</si>
  <si>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</si>
  <si>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</si>
  <si>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</si>
  <si>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</si>
  <si>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</si>
  <si>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</si>
  <si>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</si>
  <si>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</si>
  <si>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</si>
  <si>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</si>
  <si>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</si>
  <si>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</si>
  <si>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</si>
  <si>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</si>
  <si>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</si>
  <si>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</si>
  <si>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</si>
  <si>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</si>
  <si>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</si>
  <si>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</si>
  <si>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</si>
  <si>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</si>
  <si>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</si>
  <si>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</si>
  <si>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</si>
  <si>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</si>
  <si>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</si>
  <si>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</si>
  <si>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</si>
  <si>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</si>
  <si>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</si>
  <si>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</si>
  <si>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</si>
  <si>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</si>
  <si>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</si>
  <si>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</si>
  <si>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</si>
  <si>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</si>
  <si>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</si>
  <si>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</si>
  <si>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</si>
  <si>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</si>
  <si>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</si>
  <si>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</si>
  <si>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</si>
  <si>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</si>
  <si>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</si>
  <si>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</si>
  <si>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</si>
  <si>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</si>
  <si>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</si>
  <si>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</si>
  <si>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</si>
  <si>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</si>
  <si>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</si>
  <si>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</si>
  <si>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</si>
  <si>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</si>
  <si>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</si>
  <si>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</si>
  <si>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</si>
  <si>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</si>
  <si>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</si>
  <si>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</si>
  <si>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</si>
  <si>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</si>
  <si>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</si>
  <si>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</si>
  <si>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</si>
  <si>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</si>
  <si>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</si>
  <si>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</si>
  <si>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</si>
  <si>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</si>
  <si>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</si>
  <si>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</si>
  <si>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</si>
  <si>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</si>
  <si>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</si>
  <si>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</si>
  <si>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</si>
  <si>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</si>
  <si>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</si>
  <si>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</si>
  <si>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</si>
  <si>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</si>
  <si>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</si>
  <si>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</si>
  <si>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</si>
  <si>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</si>
  <si>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</si>
  <si>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</si>
  <si>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</si>
  <si>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</si>
  <si>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</si>
  <si>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</si>
  <si>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</si>
  <si>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</si>
  <si>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</si>
  <si>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</si>
  <si>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</si>
  <si>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</si>
  <si>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</si>
  <si>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</si>
  <si>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</si>
  <si>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</si>
  <si>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</si>
  <si>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</si>
  <si>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</si>
  <si>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</si>
  <si>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</si>
  <si>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</si>
  <si>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</si>
  <si>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</si>
  <si>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</si>
  <si>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</si>
  <si>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</si>
  <si>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</si>
  <si>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</si>
  <si>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</si>
  <si>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</si>
  <si>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</si>
  <si>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</si>
  <si>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</si>
  <si>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</si>
  <si>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</si>
  <si>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</si>
  <si>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</si>
  <si>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</si>
  <si>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</si>
  <si>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</si>
  <si>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</si>
  <si>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</si>
  <si>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</si>
  <si>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</si>
  <si>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</si>
  <si>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</si>
  <si>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</si>
  <si>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</si>
  <si>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</si>
  <si>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</si>
  <si>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</si>
  <si>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</si>
  <si>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</si>
  <si>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</si>
  <si>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</si>
  <si>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</si>
  <si>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</si>
  <si>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</si>
  <si>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</si>
  <si>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</si>
  <si>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</si>
  <si>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</si>
  <si>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</si>
  <si>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</si>
  <si>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</si>
  <si>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</si>
  <si>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</si>
  <si>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</si>
  <si>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</si>
  <si>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</si>
  <si>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</si>
  <si>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</si>
  <si>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</si>
  <si>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</si>
  <si>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</si>
  <si>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</si>
  <si>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</si>
  <si>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</si>
  <si>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</si>
  <si>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</si>
  <si>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</si>
  <si>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</si>
  <si>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</si>
  <si>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</si>
  <si>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</si>
  <si>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</si>
  <si>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</si>
  <si>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</si>
  <si>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</si>
  <si>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</si>
  <si>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</si>
  <si>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</si>
  <si>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</si>
  <si>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</si>
  <si>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</si>
  <si>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</si>
  <si>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</si>
  <si>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</si>
  <si>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</si>
  <si>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</si>
  <si>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</si>
  <si>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</si>
  <si>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</si>
  <si>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</si>
  <si>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</si>
  <si>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</si>
  <si>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</si>
  <si>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</si>
  <si>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</si>
  <si>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</si>
  <si>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</si>
  <si>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</si>
  <si>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</si>
  <si>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</si>
  <si>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</si>
  <si>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</si>
  <si>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</si>
  <si>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</si>
  <si>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</si>
  <si>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</si>
  <si>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</si>
  <si>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</si>
  <si>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</si>
  <si>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</si>
  <si>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</si>
  <si>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</si>
  <si>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</si>
  <si>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</si>
  <si>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</si>
  <si>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</si>
  <si>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</si>
  <si>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</si>
  <si>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</si>
  <si>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</si>
  <si>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</si>
  <si>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</si>
  <si>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</si>
  <si>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</si>
  <si>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</si>
  <si>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</si>
  <si>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</si>
  <si>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</si>
  <si>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</si>
  <si>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</si>
  <si>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</si>
  <si>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</si>
  <si>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</si>
  <si>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</si>
  <si>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</si>
  <si>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</si>
  <si>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</si>
  <si>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</si>
  <si>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</si>
  <si>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</si>
  <si>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</si>
  <si>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</si>
  <si>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</si>
  <si>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</si>
  <si>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</si>
  <si>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</si>
  <si>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</si>
  <si>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</si>
  <si>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</si>
  <si>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</si>
  <si>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</si>
  <si>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</si>
  <si>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</si>
  <si>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</si>
  <si>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</si>
  <si>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</si>
  <si>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</si>
  <si>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</si>
  <si>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</si>
  <si>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</si>
  <si>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</si>
  <si>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</si>
  <si>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</si>
  <si>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</si>
  <si>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</si>
  <si>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</si>
  <si>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</si>
  <si>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</si>
  <si>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</si>
  <si>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</si>
  <si>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</si>
  <si>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</si>
  <si>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</si>
  <si>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</si>
  <si>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</si>
  <si>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</si>
  <si>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</si>
  <si>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</si>
  <si>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</si>
  <si>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</si>
  <si>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</si>
  <si>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</si>
  <si>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</si>
  <si>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</si>
  <si>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</si>
  <si>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</si>
  <si>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</si>
  <si>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</si>
  <si>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</si>
  <si>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</si>
  <si>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</si>
  <si>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</si>
  <si>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</si>
  <si>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</si>
  <si>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</si>
  <si>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</si>
  <si>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</si>
  <si>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</si>
  <si>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</si>
  <si>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</si>
  <si>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</si>
  <si>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</si>
  <si>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</si>
  <si>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</si>
  <si>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</si>
  <si>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</si>
  <si>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</si>
  <si>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</si>
  <si>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</si>
  <si>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</si>
  <si>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</si>
  <si>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</si>
  <si>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</si>
  <si>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</si>
  <si>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</si>
  <si>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</si>
  <si>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</si>
  <si>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</si>
  <si>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</si>
  <si>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</si>
  <si>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</si>
  <si>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</si>
  <si>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</si>
  <si>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</si>
  <si>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</si>
  <si>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</si>
  <si>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</si>
  <si>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</si>
  <si>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</si>
  <si>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</si>
  <si>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</si>
  <si>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</si>
  <si>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</si>
  <si>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</si>
  <si>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</si>
  <si>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</si>
  <si>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</si>
  <si>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</si>
  <si>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</si>
  <si>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</si>
  <si>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</si>
  <si>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</si>
  <si>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</si>
  <si>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</si>
  <si>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</si>
  <si>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</si>
  <si>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</si>
  <si>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</si>
  <si>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</si>
  <si>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</si>
  <si>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</si>
  <si>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</si>
  <si>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</si>
  <si>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</si>
  <si>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</si>
  <si>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</si>
  <si>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</si>
  <si>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</si>
  <si>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</si>
  <si>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</si>
  <si>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</si>
  <si>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</si>
  <si>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</si>
  <si>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</si>
  <si>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</si>
  <si>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</si>
  <si>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</si>
  <si>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</si>
  <si>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</si>
  <si>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</si>
  <si>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</si>
  <si>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</si>
  <si>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</si>
  <si>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</si>
  <si>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</si>
  <si>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</si>
  <si>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</si>
  <si>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</si>
  <si>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</si>
  <si>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</si>
  <si>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</si>
  <si>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</si>
  <si>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</si>
  <si>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</si>
  <si>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</si>
  <si>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</si>
  <si>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</si>
  <si>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</si>
  <si>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</si>
  <si>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</si>
  <si>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</si>
  <si>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</si>
  <si>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</si>
  <si>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</si>
  <si>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</si>
  <si>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</si>
  <si>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</si>
  <si>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</si>
  <si>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</si>
  <si>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</si>
  <si>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</si>
  <si>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</si>
  <si>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</si>
  <si>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</si>
  <si>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</si>
  <si>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</si>
  <si>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</si>
  <si>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</si>
  <si>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</si>
  <si>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</si>
  <si>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</si>
  <si>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</si>
  <si>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</si>
  <si>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</si>
  <si>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</si>
  <si>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</si>
  <si>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</si>
  <si>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</si>
  <si>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</si>
  <si>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</si>
  <si>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</si>
  <si>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</si>
  <si>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</si>
  <si>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</si>
  <si>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</si>
  <si>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</si>
  <si>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</si>
  <si>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</si>
  <si>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</si>
  <si>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</si>
  <si>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</si>
  <si>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</si>
  <si>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</si>
  <si>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</si>
  <si>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</si>
  <si>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</si>
  <si>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</si>
  <si>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</si>
  <si>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</si>
  <si>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</si>
  <si>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</si>
  <si>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</si>
  <si>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</si>
  <si>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</si>
  <si>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</si>
  <si>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</si>
  <si>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</si>
  <si>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</si>
  <si>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</si>
  <si>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</si>
  <si>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</si>
  <si>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</si>
  <si>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</si>
  <si>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</si>
  <si>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</si>
  <si>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</si>
  <si>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</si>
  <si>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</si>
  <si>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</si>
  <si>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</si>
  <si>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</si>
  <si>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</si>
  <si>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</si>
  <si>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</si>
  <si>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</si>
  <si>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</si>
  <si>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</si>
  <si>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</si>
  <si>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</si>
  <si>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</si>
  <si>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</si>
  <si>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</si>
  <si>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</si>
  <si>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</si>
  <si>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</si>
  <si>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</si>
  <si>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</si>
  <si>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</si>
  <si>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</si>
  <si>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</si>
  <si>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</si>
  <si>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</si>
  <si>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</si>
  <si>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</si>
  <si>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</si>
  <si>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</si>
  <si>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</si>
  <si>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</si>
  <si>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</si>
  <si>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</si>
  <si>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</si>
  <si>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</si>
  <si>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</si>
  <si>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</si>
  <si>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</si>
  <si>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</si>
  <si>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</si>
  <si>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</si>
  <si>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</si>
  <si>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</si>
  <si>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</si>
  <si>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</si>
  <si>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</si>
  <si>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</si>
  <si>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</si>
  <si>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</si>
  <si>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</si>
  <si>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</si>
  <si>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</si>
  <si>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</si>
  <si>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</si>
  <si>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</si>
  <si>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</si>
  <si>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</si>
  <si>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</si>
  <si>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</si>
  <si>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</si>
  <si>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</si>
  <si>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</si>
  <si>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</si>
  <si>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</si>
  <si>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</si>
  <si>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</si>
  <si>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</si>
  <si>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</si>
  <si>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</si>
  <si>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</si>
  <si>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</si>
  <si>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</si>
  <si>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</si>
  <si>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</si>
  <si>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</si>
  <si>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</si>
  <si>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</si>
  <si>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</si>
  <si>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</si>
  <si>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</si>
  <si>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</si>
  <si>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</si>
  <si>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</si>
  <si>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</si>
  <si>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</si>
  <si>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</si>
  <si>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</si>
  <si>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</si>
  <si>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</si>
  <si>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</si>
  <si>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</si>
  <si>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</si>
  <si>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</si>
  <si>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</si>
  <si>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</si>
  <si>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</si>
  <si>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</si>
  <si>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</si>
  <si>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</si>
  <si>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</si>
  <si>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</si>
  <si>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</si>
  <si>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</si>
  <si>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</si>
  <si>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</si>
  <si>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</si>
  <si>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</si>
  <si>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</si>
  <si>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</si>
  <si>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</si>
  <si>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</si>
  <si>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</si>
  <si>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</si>
  <si>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</si>
  <si>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</si>
  <si>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</si>
  <si>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</si>
  <si>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</si>
  <si>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</si>
  <si>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</si>
  <si>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</si>
  <si>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</si>
  <si>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VILLA CORONA</t>
  </si>
  <si>
    <t>DEL 1 AL 28 DE FEBRERO DE 2022</t>
  </si>
  <si>
    <t>ING. ARMANDO SENCION GUZMAN</t>
  </si>
  <si>
    <t>L.C. JULIA VIRGEN OJEDA</t>
  </si>
  <si>
    <t>PRESIDENTE MUNICIPAL</t>
  </si>
  <si>
    <t>ENCARGADA DE LA HACIENDA MUNICIPAL</t>
  </si>
  <si>
    <t>ASEJ2022-02-29-06-2022-1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</si>
</sst>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4.4" zeroHeight="1" x14ac:dyDescent="0.3"/>
  <cols>
    <col min="1" max="1" width="9.6640625" style="1" bestFit="1" customWidth="1"/>
    <col min="2" max="49" width="2.88671875" style="32" customWidth="1"/>
    <col min="50" max="50" width="22.88671875" style="32" customWidth="1"/>
    <col min="51" max="51" width="22.88671875" style="33" customWidth="1"/>
    <col min="52" max="52" width="0.5546875" style="1" customWidth="1"/>
    <col min="53" max="16384" width="11.44140625" style="1" hidden="1"/>
  </cols>
  <sheetData>
    <row r="1" spans="1:51" ht="23.4" x14ac:dyDescent="0.4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4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" x14ac:dyDescent="0.35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4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" x14ac:dyDescent="0.3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6" x14ac:dyDescent="0.3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12673836.839999998</v>
      </c>
      <c r="AY7" s="13">
        <f>AY8+AY29+AY35+AY40+AY72+AY81+AY102+AY114</f>
        <v>26198587.300000001</v>
      </c>
    </row>
    <row r="8" spans="1:51" x14ac:dyDescent="0.3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6896120.7799999993</v>
      </c>
      <c r="AY8" s="15">
        <f>AY9+AY11+AY15+AY16+AY17+AY18+AY19+AY25+AY27</f>
        <v>11510362.359999999</v>
      </c>
    </row>
    <row r="9" spans="1:51" x14ac:dyDescent="0.3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31450</v>
      </c>
      <c r="AY9" s="17">
        <f>SUM(AY10)</f>
        <v>99085</v>
      </c>
    </row>
    <row r="10" spans="1:51" x14ac:dyDescent="0.3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31450</v>
      </c>
      <c r="AY10" s="20">
        <v>99085</v>
      </c>
    </row>
    <row r="11" spans="1:51" x14ac:dyDescent="0.3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6003476.2699999996</v>
      </c>
      <c r="AY11" s="17">
        <f>SUM(AY12:AY14)</f>
        <v>10038085.949999999</v>
      </c>
    </row>
    <row r="12" spans="1:51" x14ac:dyDescent="0.3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5243001.53</v>
      </c>
      <c r="AY12" s="20">
        <v>6597492.25</v>
      </c>
    </row>
    <row r="13" spans="1:51" x14ac:dyDescent="0.3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748161.6</v>
      </c>
      <c r="AY13" s="20">
        <v>3418164.42</v>
      </c>
    </row>
    <row r="14" spans="1:51" x14ac:dyDescent="0.3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12313.14</v>
      </c>
      <c r="AY14" s="20">
        <v>22429.279999999999</v>
      </c>
    </row>
    <row r="15" spans="1:51" x14ac:dyDescent="0.3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3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3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3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3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861194.50999999989</v>
      </c>
      <c r="AY19" s="17">
        <f>SUM(AY20:AY24)</f>
        <v>1370314.74</v>
      </c>
    </row>
    <row r="20" spans="1:51" x14ac:dyDescent="0.3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854851.19</v>
      </c>
      <c r="AY20" s="20">
        <v>1352903.07</v>
      </c>
    </row>
    <row r="21" spans="1:51" x14ac:dyDescent="0.3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3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5665.85</v>
      </c>
      <c r="AY22" s="20">
        <v>7806.46</v>
      </c>
    </row>
    <row r="23" spans="1:51" x14ac:dyDescent="0.3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1178.23</v>
      </c>
    </row>
    <row r="24" spans="1:51" x14ac:dyDescent="0.3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677.47</v>
      </c>
      <c r="AY24" s="20">
        <v>8426.98</v>
      </c>
    </row>
    <row r="25" spans="1:51" x14ac:dyDescent="0.3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3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3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2876.67</v>
      </c>
    </row>
    <row r="28" spans="1:51" x14ac:dyDescent="0.3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2876.67</v>
      </c>
    </row>
    <row r="29" spans="1:51" x14ac:dyDescent="0.3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3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3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3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3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3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3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3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3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3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3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3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5612587.2299999995</v>
      </c>
      <c r="AY40" s="15">
        <f>AY41+AY46+AY47+AY62+AY68+AY70</f>
        <v>13852896.790000001</v>
      </c>
    </row>
    <row r="41" spans="1:51" x14ac:dyDescent="0.3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405060</v>
      </c>
      <c r="AY41" s="17">
        <f>SUM(AY42:AY45)</f>
        <v>1992434.5</v>
      </c>
    </row>
    <row r="42" spans="1:51" x14ac:dyDescent="0.3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138134</v>
      </c>
      <c r="AY42" s="20">
        <v>528551.5</v>
      </c>
    </row>
    <row r="43" spans="1:51" x14ac:dyDescent="0.3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6240</v>
      </c>
    </row>
    <row r="44" spans="1:51" x14ac:dyDescent="0.3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256033</v>
      </c>
      <c r="AY44" s="20">
        <v>1429518</v>
      </c>
    </row>
    <row r="45" spans="1:51" x14ac:dyDescent="0.3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10893</v>
      </c>
      <c r="AY45" s="20">
        <v>28125</v>
      </c>
    </row>
    <row r="46" spans="1:51" x14ac:dyDescent="0.3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3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4450739.8</v>
      </c>
      <c r="AY47" s="17">
        <f>SUM(AY48:AY61)</f>
        <v>8633667.4800000004</v>
      </c>
    </row>
    <row r="48" spans="1:51" x14ac:dyDescent="0.3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289840</v>
      </c>
      <c r="AY48" s="20">
        <v>545680</v>
      </c>
    </row>
    <row r="49" spans="1:51" x14ac:dyDescent="0.3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77563</v>
      </c>
      <c r="AY49" s="20">
        <v>154912</v>
      </c>
    </row>
    <row r="50" spans="1:51" x14ac:dyDescent="0.3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27718.5</v>
      </c>
      <c r="AY50" s="20">
        <v>1345189.97</v>
      </c>
    </row>
    <row r="51" spans="1:51" x14ac:dyDescent="0.3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3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6652</v>
      </c>
      <c r="AY52" s="20">
        <v>17214</v>
      </c>
    </row>
    <row r="53" spans="1:51" x14ac:dyDescent="0.3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0</v>
      </c>
    </row>
    <row r="54" spans="1:51" x14ac:dyDescent="0.3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3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17114</v>
      </c>
      <c r="AY55" s="20">
        <v>80890.5</v>
      </c>
    </row>
    <row r="56" spans="1:51" x14ac:dyDescent="0.3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37500</v>
      </c>
      <c r="AY56" s="20">
        <v>192616.13</v>
      </c>
    </row>
    <row r="57" spans="1:51" x14ac:dyDescent="0.3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3838148.3</v>
      </c>
      <c r="AY57" s="20">
        <v>4701801.1100000003</v>
      </c>
    </row>
    <row r="58" spans="1:51" x14ac:dyDescent="0.3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41807</v>
      </c>
      <c r="AY58" s="20">
        <v>365798</v>
      </c>
    </row>
    <row r="59" spans="1:51" x14ac:dyDescent="0.3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3779</v>
      </c>
      <c r="AY59" s="20">
        <v>29372</v>
      </c>
    </row>
    <row r="60" spans="1:51" x14ac:dyDescent="0.3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74380</v>
      </c>
      <c r="AY60" s="20">
        <v>381539</v>
      </c>
    </row>
    <row r="61" spans="1:51" x14ac:dyDescent="0.3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36238</v>
      </c>
      <c r="AY61" s="20">
        <v>818654.77</v>
      </c>
    </row>
    <row r="62" spans="1:51" x14ac:dyDescent="0.3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756787.43</v>
      </c>
      <c r="AY62" s="17">
        <f>SUM(AY63:AY67)</f>
        <v>3226794.81</v>
      </c>
    </row>
    <row r="63" spans="1:51" x14ac:dyDescent="0.3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588376.03</v>
      </c>
      <c r="AY63" s="20">
        <v>1441510.09</v>
      </c>
    </row>
    <row r="64" spans="1:51" x14ac:dyDescent="0.3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3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3460</v>
      </c>
    </row>
    <row r="66" spans="1:51" x14ac:dyDescent="0.3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3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168411.4</v>
      </c>
      <c r="AY67" s="20">
        <v>1781824.72</v>
      </c>
    </row>
    <row r="68" spans="1:51" x14ac:dyDescent="0.3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3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3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0</v>
      </c>
    </row>
    <row r="71" spans="1:51" x14ac:dyDescent="0.3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0</v>
      </c>
    </row>
    <row r="72" spans="1:51" x14ac:dyDescent="0.3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164647.82999999999</v>
      </c>
      <c r="AY72" s="15">
        <f>AY73+AY76+AY77+AY78+AY80</f>
        <v>814520.55</v>
      </c>
    </row>
    <row r="73" spans="1:51" x14ac:dyDescent="0.3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164647.82999999999</v>
      </c>
      <c r="AY73" s="17">
        <f>SUM(AY74:AY75)</f>
        <v>814520.55</v>
      </c>
    </row>
    <row r="74" spans="1:51" x14ac:dyDescent="0.3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14488</v>
      </c>
      <c r="AY74" s="20">
        <v>134157</v>
      </c>
    </row>
    <row r="75" spans="1:51" x14ac:dyDescent="0.3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150159.82999999999</v>
      </c>
      <c r="AY75" s="20">
        <v>680363.55</v>
      </c>
    </row>
    <row r="76" spans="1:51" x14ac:dyDescent="0.3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3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3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3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3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3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481</v>
      </c>
      <c r="AY81" s="15">
        <f>AY82+AY83+AY85+AY87+AY89+AY91+AY93+AY94+AY100</f>
        <v>20807.599999999999</v>
      </c>
    </row>
    <row r="82" spans="1:51" x14ac:dyDescent="0.3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3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481</v>
      </c>
      <c r="AY83" s="17">
        <f>SUM(AY84)</f>
        <v>20307.599999999999</v>
      </c>
    </row>
    <row r="84" spans="1:51" x14ac:dyDescent="0.3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481</v>
      </c>
      <c r="AY84" s="20">
        <v>20307.599999999999</v>
      </c>
    </row>
    <row r="85" spans="1:51" x14ac:dyDescent="0.3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3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3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3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3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3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3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3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3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3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500</v>
      </c>
    </row>
    <row r="95" spans="1:51" x14ac:dyDescent="0.3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3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3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3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3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500</v>
      </c>
    </row>
    <row r="100" spans="1:51" x14ac:dyDescent="0.3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0</v>
      </c>
    </row>
    <row r="101" spans="1:51" x14ac:dyDescent="0.3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0</v>
      </c>
    </row>
    <row r="102" spans="1:51" x14ac:dyDescent="0.3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3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3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3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3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3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3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3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3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3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3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3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3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3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3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6" x14ac:dyDescent="0.3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9711095.0199999996</v>
      </c>
      <c r="AY117" s="13">
        <f>AY118+AY149</f>
        <v>62575465.170000002</v>
      </c>
    </row>
    <row r="118" spans="1:51" x14ac:dyDescent="0.3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9711095.0199999996</v>
      </c>
      <c r="AY118" s="15">
        <f>AY119+AY132+AY135+AY140+AY146</f>
        <v>62575465.170000002</v>
      </c>
    </row>
    <row r="119" spans="1:51" x14ac:dyDescent="0.3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6261260.0800000001</v>
      </c>
      <c r="AY119" s="17">
        <f>SUM(AY120:AY131)</f>
        <v>38490757.660000004</v>
      </c>
    </row>
    <row r="120" spans="1:51" x14ac:dyDescent="0.3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4639772.95</v>
      </c>
      <c r="AY120" s="20">
        <v>25998875.850000001</v>
      </c>
    </row>
    <row r="121" spans="1:51" x14ac:dyDescent="0.3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798038.86</v>
      </c>
      <c r="AY121" s="20">
        <v>5356251.79</v>
      </c>
    </row>
    <row r="122" spans="1:51" x14ac:dyDescent="0.3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276214.58</v>
      </c>
      <c r="AY122" s="20">
        <v>1427380.56</v>
      </c>
    </row>
    <row r="123" spans="1:51" x14ac:dyDescent="0.3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3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3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110400.22</v>
      </c>
      <c r="AY125" s="20">
        <v>759320.62</v>
      </c>
    </row>
    <row r="126" spans="1:51" x14ac:dyDescent="0.3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3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3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154756.54</v>
      </c>
      <c r="AY128" s="20">
        <v>877478.49</v>
      </c>
    </row>
    <row r="129" spans="1:51" x14ac:dyDescent="0.3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159608.93</v>
      </c>
      <c r="AY129" s="20">
        <v>3482752.75</v>
      </c>
    </row>
    <row r="130" spans="1:51" x14ac:dyDescent="0.3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3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122468</v>
      </c>
      <c r="AY131" s="20">
        <v>588697.59999999998</v>
      </c>
    </row>
    <row r="132" spans="1:51" x14ac:dyDescent="0.3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3289899.2699999996</v>
      </c>
      <c r="AY132" s="17">
        <f>SUM(AY133:AY134)</f>
        <v>15933313.5</v>
      </c>
    </row>
    <row r="133" spans="1:51" x14ac:dyDescent="0.3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963055.7</v>
      </c>
      <c r="AY133" s="20">
        <v>4294164.6100000003</v>
      </c>
    </row>
    <row r="134" spans="1:51" x14ac:dyDescent="0.3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2326843.5699999998</v>
      </c>
      <c r="AY134" s="20">
        <v>11639148.890000001</v>
      </c>
    </row>
    <row r="135" spans="1:51" x14ac:dyDescent="0.3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7404129.1100000003</v>
      </c>
    </row>
    <row r="136" spans="1:51" x14ac:dyDescent="0.3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3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3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3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7404129.1100000003</v>
      </c>
    </row>
    <row r="140" spans="1:51" x14ac:dyDescent="0.3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159935.67000000001</v>
      </c>
      <c r="AY140" s="17">
        <f>SUM(AY141:AY145)</f>
        <v>747264.89999999991</v>
      </c>
    </row>
    <row r="141" spans="1:51" x14ac:dyDescent="0.3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5.89</v>
      </c>
      <c r="AY141" s="20">
        <v>460.83</v>
      </c>
    </row>
    <row r="142" spans="1:51" x14ac:dyDescent="0.3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21138.34</v>
      </c>
      <c r="AY142" s="20">
        <v>160177.13</v>
      </c>
    </row>
    <row r="143" spans="1:51" x14ac:dyDescent="0.3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138791.44</v>
      </c>
      <c r="AY143" s="20">
        <v>586626.93999999994</v>
      </c>
    </row>
    <row r="144" spans="1:51" x14ac:dyDescent="0.3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3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3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3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3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3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3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3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3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3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3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3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3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3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3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3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3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6" x14ac:dyDescent="0.3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3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3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3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3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3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3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3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3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3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3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3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3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3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3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3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3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3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3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3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3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3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3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6" x14ac:dyDescent="0.3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22384931.859999999</v>
      </c>
      <c r="AY184" s="27">
        <f>AY7+AY117+AY161</f>
        <v>88774052.469999999</v>
      </c>
    </row>
    <row r="185" spans="1:52" ht="18" x14ac:dyDescent="0.3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6" x14ac:dyDescent="0.3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9841127.879999999</v>
      </c>
      <c r="AY186" s="13">
        <f>AY187+AY222+AY287</f>
        <v>57085839.979999997</v>
      </c>
    </row>
    <row r="187" spans="1:52" x14ac:dyDescent="0.3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6045335.8399999999</v>
      </c>
      <c r="AY187" s="15">
        <f>AY188+AY193+AY198+AY207+AY212+AY219</f>
        <v>35050805.649999999</v>
      </c>
    </row>
    <row r="188" spans="1:52" x14ac:dyDescent="0.3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3961945</v>
      </c>
      <c r="AY188" s="17">
        <f>SUM(AY189:AY192)</f>
        <v>20911248</v>
      </c>
    </row>
    <row r="189" spans="1:52" x14ac:dyDescent="0.3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458231</v>
      </c>
      <c r="AY189" s="20">
        <v>2597338</v>
      </c>
    </row>
    <row r="190" spans="1:52" x14ac:dyDescent="0.3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3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3503714</v>
      </c>
      <c r="AY191" s="20">
        <v>18313910</v>
      </c>
    </row>
    <row r="192" spans="1:52" x14ac:dyDescent="0.3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3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1142086</v>
      </c>
      <c r="AY193" s="17">
        <f>SUM(AY194:AY197)</f>
        <v>7528148.3300000001</v>
      </c>
    </row>
    <row r="194" spans="1:51" x14ac:dyDescent="0.3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6000</v>
      </c>
    </row>
    <row r="195" spans="1:51" x14ac:dyDescent="0.3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1142086</v>
      </c>
      <c r="AY195" s="20">
        <v>7522148.3300000001</v>
      </c>
    </row>
    <row r="196" spans="1:51" x14ac:dyDescent="0.3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3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3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164734</v>
      </c>
      <c r="AY198" s="17">
        <f>SUM(AY199:AY206)</f>
        <v>3705204.16</v>
      </c>
    </row>
    <row r="199" spans="1:51" x14ac:dyDescent="0.3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3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28339</v>
      </c>
      <c r="AY200" s="20">
        <v>3121640.66</v>
      </c>
    </row>
    <row r="201" spans="1:51" x14ac:dyDescent="0.3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24020</v>
      </c>
      <c r="AY201" s="20">
        <v>353600.5</v>
      </c>
    </row>
    <row r="202" spans="1:51" x14ac:dyDescent="0.3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112375</v>
      </c>
      <c r="AY202" s="20">
        <v>229963</v>
      </c>
    </row>
    <row r="203" spans="1:51" x14ac:dyDescent="0.3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3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3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3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3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3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3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3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3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3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702339.84</v>
      </c>
      <c r="AY212" s="17">
        <f>SUM(AY213:AY218)</f>
        <v>2011191.16</v>
      </c>
    </row>
    <row r="213" spans="1:51" x14ac:dyDescent="0.3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3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702339.84</v>
      </c>
      <c r="AY214" s="20">
        <v>1988864.96</v>
      </c>
    </row>
    <row r="215" spans="1:51" x14ac:dyDescent="0.3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3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3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3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0</v>
      </c>
      <c r="AY218" s="20">
        <v>22326.2</v>
      </c>
    </row>
    <row r="219" spans="1:51" x14ac:dyDescent="0.3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74231</v>
      </c>
      <c r="AY219" s="17">
        <v>895014</v>
      </c>
    </row>
    <row r="220" spans="1:51" x14ac:dyDescent="0.3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74231</v>
      </c>
      <c r="AY220" s="20">
        <v>895014</v>
      </c>
    </row>
    <row r="221" spans="1:51" x14ac:dyDescent="0.3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3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1219327.49</v>
      </c>
      <c r="AY222" s="15">
        <f>AY223+AY232+AY236+AY246+AY256+AY264+AY267+AY273+AY277</f>
        <v>8231383.9700000007</v>
      </c>
    </row>
    <row r="223" spans="1:51" x14ac:dyDescent="0.3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295465.77</v>
      </c>
      <c r="AY223" s="17">
        <f>SUM(AY224:AY231)</f>
        <v>839043.04999999993</v>
      </c>
    </row>
    <row r="224" spans="1:51" x14ac:dyDescent="0.3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51951.6</v>
      </c>
      <c r="AY224" s="20">
        <v>363541.92</v>
      </c>
    </row>
    <row r="225" spans="1:51" x14ac:dyDescent="0.3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5939.2</v>
      </c>
      <c r="AY225" s="20">
        <v>20727.599999999999</v>
      </c>
    </row>
    <row r="226" spans="1:51" x14ac:dyDescent="0.3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3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15255.51</v>
      </c>
      <c r="AY227" s="20">
        <v>76553.53</v>
      </c>
    </row>
    <row r="228" spans="1:51" x14ac:dyDescent="0.3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2764.36</v>
      </c>
      <c r="AY228" s="20">
        <v>130030.24</v>
      </c>
    </row>
    <row r="229" spans="1:51" x14ac:dyDescent="0.3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3518.28</v>
      </c>
      <c r="AY229" s="20">
        <v>87027.12</v>
      </c>
    </row>
    <row r="230" spans="1:51" x14ac:dyDescent="0.3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3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216036.82</v>
      </c>
      <c r="AY231" s="20">
        <v>161162.64000000001</v>
      </c>
    </row>
    <row r="232" spans="1:51" x14ac:dyDescent="0.3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21102.799999999999</v>
      </c>
      <c r="AY232" s="17">
        <f>SUM(AY233:AY235)</f>
        <v>110601.86</v>
      </c>
    </row>
    <row r="233" spans="1:51" x14ac:dyDescent="0.3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21102.799999999999</v>
      </c>
      <c r="AY233" s="20">
        <v>110601.86</v>
      </c>
    </row>
    <row r="234" spans="1:51" x14ac:dyDescent="0.3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0</v>
      </c>
    </row>
    <row r="235" spans="1:51" x14ac:dyDescent="0.3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3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3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3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3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3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3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3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3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3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3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3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41317.32</v>
      </c>
      <c r="AY246" s="17">
        <f>SUM(AY247:AY255)</f>
        <v>1460236.24</v>
      </c>
    </row>
    <row r="247" spans="1:51" x14ac:dyDescent="0.3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0</v>
      </c>
      <c r="AY247" s="20">
        <v>19311</v>
      </c>
    </row>
    <row r="248" spans="1:51" x14ac:dyDescent="0.3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0</v>
      </c>
    </row>
    <row r="249" spans="1:51" x14ac:dyDescent="0.3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3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8338.9699999999993</v>
      </c>
    </row>
    <row r="251" spans="1:51" x14ac:dyDescent="0.3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3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33203.120000000003</v>
      </c>
      <c r="AY252" s="20">
        <v>764703.63</v>
      </c>
    </row>
    <row r="253" spans="1:51" x14ac:dyDescent="0.3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0</v>
      </c>
      <c r="AY253" s="20">
        <v>3000</v>
      </c>
    </row>
    <row r="254" spans="1:51" x14ac:dyDescent="0.3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0</v>
      </c>
    </row>
    <row r="255" spans="1:51" x14ac:dyDescent="0.3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8114.2</v>
      </c>
      <c r="AY255" s="20">
        <v>664882.64</v>
      </c>
    </row>
    <row r="256" spans="1:51" x14ac:dyDescent="0.3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261756.95</v>
      </c>
      <c r="AY256" s="17">
        <f>SUM(AY257:AY263)</f>
        <v>680866.8</v>
      </c>
    </row>
    <row r="257" spans="1:51" x14ac:dyDescent="0.3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3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6293.46</v>
      </c>
      <c r="AY258" s="20">
        <v>39536.83</v>
      </c>
    </row>
    <row r="259" spans="1:51" x14ac:dyDescent="0.3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24847.46</v>
      </c>
      <c r="AY259" s="20">
        <v>118907.28</v>
      </c>
    </row>
    <row r="260" spans="1:51" x14ac:dyDescent="0.3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170064.03</v>
      </c>
      <c r="AY260" s="20">
        <v>121017.4</v>
      </c>
    </row>
    <row r="261" spans="1:51" x14ac:dyDescent="0.3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3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3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60552</v>
      </c>
      <c r="AY263" s="20">
        <v>401405.29</v>
      </c>
    </row>
    <row r="264" spans="1:51" x14ac:dyDescent="0.3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481177.17</v>
      </c>
      <c r="AY264" s="17">
        <f>SUM(AY265:AY266)</f>
        <v>4037228.74</v>
      </c>
    </row>
    <row r="265" spans="1:51" x14ac:dyDescent="0.3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481177.17</v>
      </c>
      <c r="AY265" s="20">
        <v>4037228.74</v>
      </c>
    </row>
    <row r="266" spans="1:51" x14ac:dyDescent="0.3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3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11989.44</v>
      </c>
      <c r="AY267" s="17">
        <f>SUM(AY268:AY272)</f>
        <v>294702.79000000004</v>
      </c>
    </row>
    <row r="268" spans="1:51" x14ac:dyDescent="0.3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7598</v>
      </c>
      <c r="AY268" s="20">
        <v>202975.89</v>
      </c>
    </row>
    <row r="269" spans="1:51" x14ac:dyDescent="0.3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0</v>
      </c>
      <c r="AY269" s="20">
        <v>41859.949999999997</v>
      </c>
    </row>
    <row r="270" spans="1:51" x14ac:dyDescent="0.3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640</v>
      </c>
      <c r="AY270" s="20">
        <v>41781.75</v>
      </c>
    </row>
    <row r="271" spans="1:51" x14ac:dyDescent="0.3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3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3751.44</v>
      </c>
      <c r="AY272" s="20">
        <v>8085.2</v>
      </c>
    </row>
    <row r="273" spans="1:51" x14ac:dyDescent="0.3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3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3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3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3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106518.04000000001</v>
      </c>
      <c r="AY277" s="17">
        <f>SUM(AY278:AY286)</f>
        <v>808704.49</v>
      </c>
    </row>
    <row r="278" spans="1:51" x14ac:dyDescent="0.3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5483.56</v>
      </c>
      <c r="AY278" s="20">
        <v>103541.33</v>
      </c>
    </row>
    <row r="279" spans="1:51" x14ac:dyDescent="0.3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3362.2</v>
      </c>
      <c r="AY279" s="20">
        <v>34332.57</v>
      </c>
    </row>
    <row r="280" spans="1:51" x14ac:dyDescent="0.3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0</v>
      </c>
    </row>
    <row r="281" spans="1:51" x14ac:dyDescent="0.3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9571.5499999999993</v>
      </c>
      <c r="AY281" s="20">
        <v>34832.19</v>
      </c>
    </row>
    <row r="282" spans="1:51" x14ac:dyDescent="0.3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3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61384.41</v>
      </c>
      <c r="AY283" s="20">
        <v>469265.53</v>
      </c>
    </row>
    <row r="284" spans="1:51" x14ac:dyDescent="0.3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3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26716.32</v>
      </c>
      <c r="AY285" s="20">
        <v>166732.87</v>
      </c>
    </row>
    <row r="286" spans="1:51" x14ac:dyDescent="0.3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3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2576464.5499999998</v>
      </c>
      <c r="AY287" s="15">
        <f>AY288+AY298+AY308+AY318+AY328+AY338+AY346+AY356+AY362</f>
        <v>13803650.359999998</v>
      </c>
    </row>
    <row r="288" spans="1:51" x14ac:dyDescent="0.3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1662457.7</v>
      </c>
      <c r="AY288" s="17">
        <v>8472630.6899999995</v>
      </c>
    </row>
    <row r="289" spans="1:51" x14ac:dyDescent="0.3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1612627.7</v>
      </c>
      <c r="AY289" s="20">
        <v>8284413.0800000001</v>
      </c>
    </row>
    <row r="290" spans="1:51" x14ac:dyDescent="0.3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0</v>
      </c>
    </row>
    <row r="291" spans="1:51" x14ac:dyDescent="0.3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3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14570</v>
      </c>
      <c r="AY292" s="20">
        <v>78289.11</v>
      </c>
    </row>
    <row r="293" spans="1:51" x14ac:dyDescent="0.3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3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3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35260</v>
      </c>
      <c r="AY295" s="20">
        <v>107835</v>
      </c>
    </row>
    <row r="296" spans="1:51" x14ac:dyDescent="0.3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2093.5</v>
      </c>
    </row>
    <row r="297" spans="1:51" x14ac:dyDescent="0.3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3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186635.96000000002</v>
      </c>
      <c r="AY298" s="17">
        <f>SUM(AY299:AY307)</f>
        <v>286671.05</v>
      </c>
    </row>
    <row r="299" spans="1:51" x14ac:dyDescent="0.3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3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2610</v>
      </c>
      <c r="AY300" s="20">
        <v>0</v>
      </c>
    </row>
    <row r="301" spans="1:51" x14ac:dyDescent="0.3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20311.599999999999</v>
      </c>
      <c r="AY301" s="20">
        <v>121983.05</v>
      </c>
    </row>
    <row r="302" spans="1:51" x14ac:dyDescent="0.3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3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146110.20000000001</v>
      </c>
      <c r="AY303" s="20">
        <v>115128</v>
      </c>
    </row>
    <row r="304" spans="1:51" x14ac:dyDescent="0.3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17604.16</v>
      </c>
      <c r="AY304" s="20">
        <v>48860</v>
      </c>
    </row>
    <row r="305" spans="1:51" x14ac:dyDescent="0.3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3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3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0</v>
      </c>
      <c r="AY307" s="20">
        <v>700</v>
      </c>
    </row>
    <row r="308" spans="1:51" x14ac:dyDescent="0.3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81200</v>
      </c>
      <c r="AY308" s="17">
        <f>SUM(AY309:AY317)</f>
        <v>975537.85</v>
      </c>
    </row>
    <row r="309" spans="1:51" x14ac:dyDescent="0.3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81200</v>
      </c>
      <c r="AY309" s="20">
        <v>959324.85</v>
      </c>
    </row>
    <row r="310" spans="1:51" x14ac:dyDescent="0.3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3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0</v>
      </c>
    </row>
    <row r="312" spans="1:51" x14ac:dyDescent="0.3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0</v>
      </c>
      <c r="AY312" s="20">
        <v>16213</v>
      </c>
    </row>
    <row r="313" spans="1:51" x14ac:dyDescent="0.3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3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3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3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3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3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195048.7</v>
      </c>
      <c r="AY318" s="17">
        <f>SUM(AY319:AY327)</f>
        <v>611245.54</v>
      </c>
    </row>
    <row r="319" spans="1:51" x14ac:dyDescent="0.3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8329.34</v>
      </c>
      <c r="AY319" s="20">
        <v>17862.39</v>
      </c>
    </row>
    <row r="320" spans="1:51" x14ac:dyDescent="0.3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3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3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13809.51</v>
      </c>
      <c r="AY322" s="20">
        <v>553623.15</v>
      </c>
    </row>
    <row r="323" spans="1:51" x14ac:dyDescent="0.3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172909.85</v>
      </c>
      <c r="AY323" s="20">
        <v>0</v>
      </c>
    </row>
    <row r="324" spans="1:51" x14ac:dyDescent="0.3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3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39760</v>
      </c>
    </row>
    <row r="326" spans="1:51" x14ac:dyDescent="0.3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3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3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314362.87</v>
      </c>
      <c r="AY328" s="17">
        <f>SUM(AY329:AY337)</f>
        <v>2858474.0599999996</v>
      </c>
    </row>
    <row r="329" spans="1:51" x14ac:dyDescent="0.3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180284</v>
      </c>
      <c r="AY329" s="20">
        <v>1628172.07</v>
      </c>
    </row>
    <row r="330" spans="1:51" x14ac:dyDescent="0.3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1800</v>
      </c>
      <c r="AY330" s="20">
        <v>12168</v>
      </c>
    </row>
    <row r="331" spans="1:51" x14ac:dyDescent="0.3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9306.68</v>
      </c>
      <c r="AY331" s="20">
        <v>24601.98</v>
      </c>
    </row>
    <row r="332" spans="1:51" x14ac:dyDescent="0.3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3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114680.19</v>
      </c>
      <c r="AY333" s="20">
        <v>376118.62</v>
      </c>
    </row>
    <row r="334" spans="1:51" x14ac:dyDescent="0.3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3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5162</v>
      </c>
      <c r="AY335" s="20">
        <v>812353.47</v>
      </c>
    </row>
    <row r="336" spans="1:51" x14ac:dyDescent="0.3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3130</v>
      </c>
      <c r="AY336" s="20">
        <v>2019.92</v>
      </c>
    </row>
    <row r="337" spans="1:51" x14ac:dyDescent="0.3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3040</v>
      </c>
    </row>
    <row r="338" spans="1:51" x14ac:dyDescent="0.3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900</v>
      </c>
      <c r="AY338" s="17">
        <f>SUM(AY339:AY345)</f>
        <v>46520</v>
      </c>
    </row>
    <row r="339" spans="1:51" x14ac:dyDescent="0.3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900</v>
      </c>
      <c r="AY339" s="20">
        <v>46520</v>
      </c>
    </row>
    <row r="340" spans="1:51" x14ac:dyDescent="0.3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3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3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3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3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3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3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2384</v>
      </c>
      <c r="AY346" s="17">
        <f>SUM(AY347:AY355)</f>
        <v>80544.28</v>
      </c>
    </row>
    <row r="347" spans="1:51" x14ac:dyDescent="0.3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1062.9100000000001</v>
      </c>
    </row>
    <row r="348" spans="1:51" x14ac:dyDescent="0.3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3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3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3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2384</v>
      </c>
      <c r="AY351" s="20">
        <v>79481.37</v>
      </c>
    </row>
    <row r="352" spans="1:51" x14ac:dyDescent="0.3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3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3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3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0</v>
      </c>
      <c r="AY355" s="20">
        <v>0</v>
      </c>
    </row>
    <row r="356" spans="1:51" x14ac:dyDescent="0.3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52909</v>
      </c>
      <c r="AY356" s="17">
        <f>SUM(AY357:AY361)</f>
        <v>145367.06</v>
      </c>
    </row>
    <row r="357" spans="1:51" x14ac:dyDescent="0.3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3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52909</v>
      </c>
      <c r="AY358" s="20">
        <v>145367.06</v>
      </c>
    </row>
    <row r="359" spans="1:51" x14ac:dyDescent="0.3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3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3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3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80566.320000000007</v>
      </c>
      <c r="AY362" s="17">
        <f>SUM(AY363:AY371)</f>
        <v>326659.82999999996</v>
      </c>
    </row>
    <row r="363" spans="1:51" x14ac:dyDescent="0.3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3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80566.320000000007</v>
      </c>
      <c r="AY364" s="20">
        <v>262983.23</v>
      </c>
    </row>
    <row r="365" spans="1:51" x14ac:dyDescent="0.3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3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0</v>
      </c>
    </row>
    <row r="367" spans="1:51" x14ac:dyDescent="0.3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55577.599999999999</v>
      </c>
    </row>
    <row r="368" spans="1:51" x14ac:dyDescent="0.3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8099</v>
      </c>
    </row>
    <row r="369" spans="1:51" x14ac:dyDescent="0.3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3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3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6" x14ac:dyDescent="0.3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437618</v>
      </c>
      <c r="AY372" s="13">
        <f>AY373+AY385+AY391+AY403+AY416+AY423+AY433+AY436+AY447</f>
        <v>3987842.83</v>
      </c>
    </row>
    <row r="373" spans="1:51" x14ac:dyDescent="0.3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3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3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3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3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3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3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3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3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3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3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3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3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42418</v>
      </c>
      <c r="AY385" s="15">
        <f>AY386+AY390</f>
        <v>192392</v>
      </c>
    </row>
    <row r="386" spans="1:51" x14ac:dyDescent="0.3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0</v>
      </c>
      <c r="AY386" s="17">
        <f>SUM(AY387:AY389)</f>
        <v>0</v>
      </c>
    </row>
    <row r="387" spans="1:51" x14ac:dyDescent="0.3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0</v>
      </c>
      <c r="AY387" s="20">
        <v>0</v>
      </c>
    </row>
    <row r="388" spans="1:51" x14ac:dyDescent="0.3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3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3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42418</v>
      </c>
      <c r="AY390" s="17">
        <v>192392</v>
      </c>
    </row>
    <row r="391" spans="1:51" x14ac:dyDescent="0.3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3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3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3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3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3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3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3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3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3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3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3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3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395200</v>
      </c>
      <c r="AY403" s="15">
        <f>AY404+AY406+AY408+AY414</f>
        <v>3795450.83</v>
      </c>
    </row>
    <row r="404" spans="1:51" x14ac:dyDescent="0.3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0</v>
      </c>
      <c r="AY404" s="17">
        <f>SUM(AY405)</f>
        <v>678425.7</v>
      </c>
    </row>
    <row r="405" spans="1:51" x14ac:dyDescent="0.3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0</v>
      </c>
      <c r="AY405" s="20">
        <v>678425.7</v>
      </c>
    </row>
    <row r="406" spans="1:51" x14ac:dyDescent="0.3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3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3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395200</v>
      </c>
      <c r="AY408" s="17">
        <f>SUM(AY409:AY413)</f>
        <v>3117025.13</v>
      </c>
    </row>
    <row r="409" spans="1:51" x14ac:dyDescent="0.3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7086.01</v>
      </c>
    </row>
    <row r="410" spans="1:51" x14ac:dyDescent="0.3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3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395200</v>
      </c>
      <c r="AY411" s="20">
        <v>3109939.12</v>
      </c>
    </row>
    <row r="412" spans="1:51" x14ac:dyDescent="0.3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3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3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3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3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0</v>
      </c>
      <c r="AY416" s="15">
        <f>AY417+AY419+AY421</f>
        <v>0</v>
      </c>
    </row>
    <row r="417" spans="1:51" x14ac:dyDescent="0.3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3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3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3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3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3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3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3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3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3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3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3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3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3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3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3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3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3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3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3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3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3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3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3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3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3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3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3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3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3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3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3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3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3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3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3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6" x14ac:dyDescent="0.3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3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3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3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3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3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3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3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3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3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3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3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3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3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3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3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3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3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3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3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3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3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3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3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6" x14ac:dyDescent="0.3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32883.86</v>
      </c>
      <c r="AY477" s="13">
        <f>AY478+AY489+AY494+AY499+AY502</f>
        <v>0</v>
      </c>
    </row>
    <row r="478" spans="1:51" x14ac:dyDescent="0.3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32883.86</v>
      </c>
      <c r="AY478" s="15">
        <f>AY479+AY483</f>
        <v>0</v>
      </c>
    </row>
    <row r="479" spans="1:51" x14ac:dyDescent="0.3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32883.86</v>
      </c>
      <c r="AY479" s="17">
        <f>SUM(AY480:AY482)</f>
        <v>0</v>
      </c>
    </row>
    <row r="480" spans="1:51" x14ac:dyDescent="0.3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32883.86</v>
      </c>
      <c r="AY480" s="20">
        <v>0</v>
      </c>
    </row>
    <row r="481" spans="1:51" x14ac:dyDescent="0.3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3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3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3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3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3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3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3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3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3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3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3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3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3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3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3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3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3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3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3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3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3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3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3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3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3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6" x14ac:dyDescent="0.3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3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3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3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3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3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3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3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3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3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3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3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3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3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3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3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3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3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3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3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3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3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3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3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3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3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3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3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3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3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3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3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3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6" x14ac:dyDescent="0.3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3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3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3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10311629.739999998</v>
      </c>
      <c r="AY543" s="30">
        <f>AY186+AY372+AY453+AY477+AY507+AY540</f>
        <v>61073682.809999995</v>
      </c>
    </row>
    <row r="544" spans="1:51" ht="16.5" customHeight="1" thickBot="1" x14ac:dyDescent="0.4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12073302.120000001</v>
      </c>
      <c r="AY544" s="31">
        <f>AY184-AY543</f>
        <v>27700369.660000004</v>
      </c>
    </row>
    <row r="545" spans="2:51" ht="15" thickTop="1" x14ac:dyDescent="0.3"/>
    <row r="546" spans="2:51" ht="18" x14ac:dyDescent="0.35">
      <c r="B546" s="34" t="s">
        <v>1058</v>
      </c>
    </row>
    <row r="547" spans="2:51" x14ac:dyDescent="0.3">
      <c r="B547" s="1"/>
    </row>
    <row r="548" spans="2:51" x14ac:dyDescent="0.3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3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3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3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3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3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3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3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3"/>
    <row r="557" spans="2:51" hidden="1" x14ac:dyDescent="0.3"/>
    <row r="558" spans="2:51" hidden="1" x14ac:dyDescent="0.3"/>
    <row r="559" spans="2:51" hidden="1" x14ac:dyDescent="0.3"/>
    <row r="560" spans="2:51" hidden="1" x14ac:dyDescent="0.3"/>
    <row r="561" x14ac:dyDescent="0.3"/>
    <row r="562" x14ac:dyDescent="0.3"/>
    <row r="563" x14ac:dyDescent="0.3"/>
    <row r="564" x14ac:dyDescent="0.3"/>
  </sheetData>
  <sheetProtection algorithmName="SHA-512" hashValue="joDUV8DG3PqqLNWKNo/a430WHACflWMkD0R6hWO9Whf0azM+1fgg6EJC9DY5Miv9F/UHReHMrW+fmdgAeYVHHA==" saltValue="so03If7f8T+Aj4FUfesxxA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dcterms:created xsi:type="dcterms:W3CDTF">2021-12-07T19:32:18Z</dcterms:created>
  <dcterms:modified xsi:type="dcterms:W3CDTF">2022-06-29T05:06:56Z</dcterms:modified>
</cp:coreProperties>
</file>