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gM963gm3XVwyHNpv5kMT9x34I7iVTTEOT0VKHV3uy6bFORIR+W8wyDiQoE+muFxqJHbmToDPBSgAJ0aOdMxajg==" workbookSaltValue="oKvyLELqfSvJi2V1qcpXI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X502" i="1" s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Y489" i="1" l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<sst xmlns="http://schemas.openxmlformats.org/spreadsheetml/2006/main" count="1083" uniqueCount="1064">
  <si>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</si>
  <si>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</si>
  <si>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</si>
  <si>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</si>
  <si>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</si>
  <si>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</si>
  <si>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</si>
  <si>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</si>
  <si>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</si>
  <si>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</si>
  <si>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</si>
  <si>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</si>
  <si>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</si>
  <si>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</si>
  <si>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</si>
  <si>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</si>
  <si>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</si>
  <si>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</si>
  <si>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</si>
  <si>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</si>
  <si>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</si>
  <si>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</si>
  <si>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</si>
  <si>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</si>
  <si>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</si>
  <si>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</si>
  <si>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</si>
  <si>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</si>
  <si>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</si>
  <si>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</si>
  <si>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</si>
  <si>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</si>
  <si>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</si>
  <si>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</si>
  <si>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</si>
  <si>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</si>
  <si>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</si>
  <si>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</si>
  <si>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</si>
  <si>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</si>
  <si>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</si>
  <si>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</si>
  <si>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</si>
  <si>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</si>
  <si>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</si>
  <si>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</si>
  <si>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</si>
  <si>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</si>
  <si>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</si>
  <si>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</si>
  <si>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</si>
  <si>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</si>
  <si>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</si>
  <si>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</si>
  <si>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</si>
  <si>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</si>
  <si>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</si>
  <si>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</si>
  <si>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</si>
  <si>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</si>
  <si>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</si>
  <si>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</si>
  <si>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</si>
  <si>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</si>
  <si>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</si>
  <si>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</si>
  <si>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</si>
  <si>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</si>
  <si>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</si>
  <si>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</si>
  <si>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</si>
  <si>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</si>
  <si>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</si>
  <si>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</si>
  <si>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</si>
  <si>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</si>
  <si>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</si>
  <si>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</si>
  <si>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</si>
  <si>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</si>
  <si>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</si>
  <si>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</si>
  <si>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</si>
  <si>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</si>
  <si>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</si>
  <si>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</si>
  <si>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</si>
  <si>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</si>
  <si>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</si>
  <si>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</si>
  <si>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</si>
  <si>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</si>
  <si>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</si>
  <si>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</si>
  <si>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</si>
  <si>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</si>
  <si>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</si>
  <si>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</si>
  <si>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</si>
  <si>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</si>
  <si>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</si>
  <si>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</si>
  <si>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</si>
  <si>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</si>
  <si>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</si>
  <si>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</si>
  <si>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</si>
  <si>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</si>
  <si>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</si>
  <si>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</si>
  <si>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</si>
  <si>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</si>
  <si>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</si>
  <si>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</si>
  <si>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</si>
  <si>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</si>
  <si>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</si>
  <si>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</si>
  <si>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</si>
  <si>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</si>
  <si>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</si>
  <si>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</si>
  <si>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</si>
  <si>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</si>
  <si>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</si>
  <si>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</si>
  <si>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</si>
  <si>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</si>
  <si>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</si>
  <si>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</si>
  <si>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</si>
  <si>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</si>
  <si>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</si>
  <si>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</si>
  <si>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</si>
  <si>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</si>
  <si>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</si>
  <si>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</si>
  <si>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</si>
  <si>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</si>
  <si>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</si>
  <si>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</si>
  <si>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</si>
  <si>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</si>
  <si>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</si>
  <si>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</si>
  <si>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</si>
  <si>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</si>
  <si>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</si>
  <si>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</si>
  <si>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</si>
  <si>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</si>
  <si>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</si>
  <si>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</si>
  <si>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</si>
  <si>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</si>
  <si>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</si>
  <si>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</si>
  <si>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</si>
  <si>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</si>
  <si>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</si>
  <si>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</si>
  <si>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</si>
  <si>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</si>
  <si>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</si>
  <si>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</si>
  <si>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</si>
  <si>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</si>
  <si>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</si>
  <si>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</si>
  <si>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</si>
  <si>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</si>
  <si>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</si>
  <si>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</si>
  <si>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</si>
  <si>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</si>
  <si>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</si>
  <si>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</si>
  <si>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</si>
  <si>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</si>
  <si>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</si>
  <si>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</si>
  <si>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</si>
  <si>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</si>
  <si>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</si>
  <si>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</si>
  <si>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</si>
  <si>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</si>
  <si>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</si>
  <si>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</si>
  <si>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</si>
  <si>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</si>
  <si>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</si>
  <si>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</si>
  <si>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</si>
  <si>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</si>
  <si>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</si>
  <si>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</si>
  <si>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</si>
  <si>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</si>
  <si>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</si>
  <si>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</si>
  <si>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</si>
  <si>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</si>
  <si>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</si>
  <si>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</si>
  <si>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</si>
  <si>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</si>
  <si>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</si>
  <si>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</si>
  <si>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</si>
  <si>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</si>
  <si>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</si>
  <si>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</si>
  <si>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</si>
  <si>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</si>
  <si>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</si>
  <si>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</si>
  <si>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</si>
  <si>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</si>
  <si>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</si>
  <si>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</si>
  <si>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</si>
  <si>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</si>
  <si>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</si>
  <si>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</si>
  <si>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</si>
  <si>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</si>
  <si>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</si>
  <si>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</si>
  <si>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</si>
  <si>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</si>
  <si>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</si>
  <si>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</si>
  <si>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</si>
  <si>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</si>
  <si>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</si>
  <si>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</si>
  <si>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</si>
  <si>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</si>
  <si>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</si>
  <si>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</si>
  <si>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</si>
  <si>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</si>
  <si>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</si>
  <si>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</si>
  <si>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</si>
  <si>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</si>
  <si>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</si>
  <si>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</si>
  <si>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</si>
  <si>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</si>
  <si>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</si>
  <si>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</si>
  <si>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</si>
  <si>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</si>
  <si>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</si>
  <si>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</si>
  <si>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</si>
  <si>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</si>
  <si>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</si>
  <si>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</si>
  <si>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</si>
  <si>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</si>
  <si>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</si>
  <si>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</si>
  <si>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</si>
  <si>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</si>
  <si>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</si>
  <si>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</si>
  <si>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</si>
  <si>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</si>
  <si>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</si>
  <si>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</si>
  <si>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</si>
  <si>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</si>
  <si>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</si>
  <si>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</si>
  <si>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</si>
  <si>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</si>
  <si>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</si>
  <si>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</si>
  <si>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</si>
  <si>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</si>
  <si>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</si>
  <si>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</si>
  <si>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</si>
  <si>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</si>
  <si>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</si>
  <si>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</si>
  <si>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</si>
  <si>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</si>
  <si>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</si>
  <si>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</si>
  <si>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</si>
  <si>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</si>
  <si>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</si>
  <si>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</si>
  <si>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</si>
  <si>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</si>
  <si>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</si>
  <si>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</si>
  <si>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</si>
  <si>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</si>
  <si>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</si>
  <si>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</si>
  <si>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</si>
  <si>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</si>
  <si>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</si>
  <si>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</si>
  <si>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</si>
  <si>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</si>
  <si>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</si>
  <si>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</si>
  <si>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</si>
  <si>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</si>
  <si>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</si>
  <si>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</si>
  <si>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</si>
  <si>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</si>
  <si>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</si>
  <si>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</si>
  <si>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</si>
  <si>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</si>
  <si>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</si>
  <si>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</si>
  <si>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</si>
  <si>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</si>
  <si>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</si>
  <si>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</si>
  <si>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</si>
  <si>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</si>
  <si>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</si>
  <si>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</si>
  <si>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</si>
  <si>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</si>
  <si>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</si>
  <si>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</si>
  <si>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</si>
  <si>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</si>
  <si>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</si>
  <si>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</si>
  <si>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</si>
  <si>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</si>
  <si>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</si>
  <si>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</si>
  <si>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</si>
  <si>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</si>
  <si>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</si>
  <si>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</si>
  <si>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</si>
  <si>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</si>
  <si>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</si>
  <si>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</si>
  <si>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</si>
  <si>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</si>
  <si>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</si>
  <si>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</si>
  <si>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</si>
  <si>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</si>
  <si>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</si>
  <si>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</si>
  <si>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</si>
  <si>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</si>
  <si>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</si>
  <si>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</si>
  <si>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</si>
  <si>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</si>
  <si>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</si>
  <si>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</si>
  <si>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</si>
  <si>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</si>
  <si>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</si>
  <si>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</si>
  <si>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</si>
  <si>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</si>
  <si>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</si>
  <si>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</si>
  <si>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</si>
  <si>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</si>
  <si>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</si>
  <si>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</si>
  <si>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</si>
  <si>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</si>
  <si>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</si>
  <si>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</si>
  <si>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</si>
  <si>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</si>
  <si>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</si>
  <si>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</si>
  <si>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</si>
  <si>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</si>
  <si>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</si>
  <si>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</si>
  <si>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</si>
  <si>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</si>
  <si>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</si>
  <si>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</si>
  <si>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</si>
  <si>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</si>
  <si>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</si>
  <si>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</si>
  <si>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</si>
  <si>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</si>
  <si>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</si>
  <si>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</si>
  <si>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</si>
  <si>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</si>
  <si>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</si>
  <si>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</si>
  <si>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</si>
  <si>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</si>
  <si>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</si>
  <si>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</si>
  <si>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</si>
  <si>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</si>
  <si>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</si>
  <si>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</si>
  <si>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</si>
  <si>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</si>
  <si>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</si>
  <si>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</si>
  <si>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</si>
  <si>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</si>
  <si>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</si>
  <si>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</si>
  <si>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</si>
  <si>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</si>
  <si>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</si>
  <si>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</si>
  <si>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</si>
  <si>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</si>
  <si>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</si>
  <si>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</si>
  <si>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</si>
  <si>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</si>
  <si>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</si>
  <si>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</si>
  <si>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</si>
  <si>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</si>
  <si>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</si>
  <si>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</si>
  <si>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</si>
  <si>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</si>
  <si>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</si>
  <si>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</si>
  <si>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</si>
  <si>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</si>
  <si>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</si>
  <si>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</si>
  <si>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</si>
  <si>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</si>
  <si>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</si>
  <si>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</si>
  <si>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</si>
  <si>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</si>
  <si>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</si>
  <si>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</si>
  <si>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</si>
  <si>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</si>
  <si>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</si>
  <si>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</si>
  <si>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</si>
  <si>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</si>
  <si>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</si>
  <si>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</si>
  <si>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</si>
  <si>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</si>
  <si>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</si>
  <si>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</si>
  <si>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</si>
  <si>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</si>
  <si>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</si>
  <si>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</si>
  <si>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</si>
  <si>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</si>
  <si>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</si>
  <si>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</si>
  <si>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</si>
  <si>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</si>
  <si>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</si>
  <si>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</si>
  <si>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</si>
  <si>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</si>
  <si>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</si>
  <si>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</si>
  <si>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</si>
  <si>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</si>
  <si>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</si>
  <si>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</si>
  <si>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</si>
  <si>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</si>
  <si>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</si>
  <si>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</si>
  <si>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</si>
  <si>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</si>
  <si>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</si>
  <si>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</si>
  <si>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</si>
  <si>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</si>
  <si>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</si>
  <si>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</si>
  <si>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</si>
  <si>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</si>
  <si>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</si>
  <si>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</si>
  <si>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</si>
  <si>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</si>
  <si>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</si>
  <si>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</si>
  <si>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</si>
  <si>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</si>
  <si>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</si>
  <si>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</si>
  <si>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</si>
  <si>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</si>
  <si>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</si>
  <si>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</si>
  <si>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</si>
  <si>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</si>
  <si>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</si>
  <si>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</si>
  <si>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</si>
  <si>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</si>
  <si>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</si>
  <si>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</si>
  <si>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</si>
  <si>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</si>
  <si>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</si>
  <si>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</si>
  <si>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</si>
  <si>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</si>
  <si>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</si>
  <si>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</si>
  <si>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</si>
  <si>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</si>
  <si>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</si>
  <si>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</si>
  <si>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</si>
  <si>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</si>
  <si>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</si>
  <si>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</si>
  <si>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</si>
  <si>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</si>
  <si>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</si>
  <si>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</si>
  <si>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</si>
  <si>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</si>
  <si>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</si>
  <si>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</si>
  <si>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</si>
  <si>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</si>
  <si>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</si>
  <si>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</si>
  <si>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</si>
  <si>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</si>
  <si>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</si>
  <si>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</si>
  <si>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</si>
  <si>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</si>
  <si>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</si>
  <si>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</si>
  <si>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</si>
  <si>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</si>
  <si>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</si>
  <si>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</si>
  <si>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</si>
  <si>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</si>
  <si>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</si>
  <si>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</si>
  <si>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</si>
  <si>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</si>
  <si>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</si>
  <si>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</si>
  <si>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</si>
  <si>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</si>
  <si>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</si>
  <si>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</si>
  <si>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</si>
  <si>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</si>
  <si>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</si>
  <si>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</si>
  <si>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</si>
  <si>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</si>
  <si>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</si>
  <si>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</si>
  <si>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</si>
  <si>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</si>
  <si>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</si>
  <si>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</si>
  <si>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</si>
  <si>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</si>
  <si>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</si>
  <si>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</si>
  <si>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</si>
  <si>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</si>
  <si>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</si>
  <si>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</si>
  <si>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</si>
  <si>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</si>
  <si>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</si>
  <si>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</si>
  <si>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</si>
  <si>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</si>
  <si>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</si>
  <si>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</si>
  <si>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</si>
  <si>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</si>
  <si>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</si>
  <si>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</si>
  <si>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</si>
  <si>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</si>
  <si>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</si>
  <si>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</si>
  <si>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</si>
  <si>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</si>
  <si>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</si>
  <si>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</si>
  <si>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</si>
  <si>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</si>
  <si>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</si>
  <si>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</si>
  <si>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</si>
  <si>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</si>
  <si>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</si>
  <si>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</si>
  <si>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</si>
  <si>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</si>
  <si>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</si>
  <si>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</si>
  <si>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</si>
  <si>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</si>
  <si>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</si>
  <si>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</si>
  <si>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</si>
  <si>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</si>
  <si>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</si>
  <si>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</si>
  <si>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</si>
  <si>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</si>
  <si>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</si>
  <si>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</si>
  <si>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</si>
  <si>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</si>
  <si>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</si>
  <si>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</si>
  <si>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</si>
  <si>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</si>
  <si>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</si>
  <si>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</si>
  <si>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</si>
  <si>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</si>
  <si>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</si>
  <si>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</si>
  <si>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</si>
  <si>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</si>
  <si>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</si>
  <si>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</si>
  <si>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</si>
  <si>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</si>
  <si>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</si>
  <si>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</si>
  <si>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</si>
  <si>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</si>
  <si>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</si>
  <si>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</si>
  <si>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</si>
  <si>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</si>
  <si>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</si>
  <si>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</si>
  <si>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</si>
  <si>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</si>
  <si>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</si>
  <si>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</si>
  <si>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</si>
  <si>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</si>
  <si>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</si>
  <si>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</si>
  <si>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</si>
  <si>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</si>
  <si>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</si>
  <si>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</si>
  <si>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</si>
  <si>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</si>
  <si>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</si>
  <si>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</si>
  <si>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</si>
  <si>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</si>
  <si>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</si>
  <si>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</si>
  <si>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</si>
  <si>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</si>
  <si>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</si>
  <si>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</si>
  <si>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</si>
  <si>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</si>
  <si>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</si>
  <si>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</si>
  <si>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</si>
  <si>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</si>
  <si>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</si>
  <si>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</si>
  <si>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</si>
  <si>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</si>
  <si>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</si>
  <si>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</si>
  <si>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</si>
  <si>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</si>
  <si>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</si>
  <si>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</si>
  <si>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</si>
  <si>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</si>
  <si>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</si>
  <si>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</si>
  <si>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</si>
  <si>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</si>
  <si>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</si>
  <si>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</si>
  <si>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</si>
  <si>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</si>
  <si>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</si>
  <si>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</si>
  <si>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</si>
  <si>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</si>
  <si>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</si>
  <si>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</si>
  <si>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</si>
  <si>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</si>
  <si>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</si>
  <si>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</si>
  <si>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</si>
  <si>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</si>
  <si>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</si>
  <si>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</si>
  <si>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</si>
  <si>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</si>
  <si>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</si>
  <si>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</si>
  <si>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</si>
  <si>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</si>
  <si>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</si>
  <si>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</si>
  <si>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</si>
  <si>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</si>
  <si>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</si>
  <si>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</si>
  <si>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</si>
  <si>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</si>
  <si>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</si>
  <si>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</si>
  <si>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</si>
  <si>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</si>
  <si>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</si>
  <si>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</si>
  <si>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</si>
  <si>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</si>
  <si>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</si>
  <si>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</si>
  <si>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</si>
  <si>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</si>
  <si>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</si>
  <si>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</si>
  <si>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</si>
  <si>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</si>
  <si>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</si>
  <si>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</si>
  <si>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</si>
  <si>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</si>
  <si>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</si>
  <si>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</si>
  <si>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</si>
  <si>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</si>
  <si>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</si>
  <si>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</si>
  <si>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</si>
  <si>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</si>
  <si>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</si>
  <si>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</si>
  <si>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</si>
  <si>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</si>
  <si>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</si>
  <si>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</si>
  <si>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</si>
  <si>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</si>
  <si>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</si>
  <si>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</si>
  <si>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</si>
  <si>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</si>
  <si>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</si>
  <si>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</si>
  <si>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</si>
  <si>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</si>
  <si>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</si>
  <si>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</si>
  <si>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</si>
  <si>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</si>
  <si>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</si>
  <si>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</si>
  <si>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</si>
  <si>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</si>
  <si>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</si>
  <si>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</si>
  <si>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</si>
  <si>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</si>
  <si>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</si>
  <si>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</si>
  <si>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</si>
  <si>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</si>
  <si>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</si>
  <si>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</si>
  <si>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</si>
  <si>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</si>
  <si>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</si>
  <si>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</si>
  <si>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</si>
  <si>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</si>
  <si>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</si>
  <si>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</si>
  <si>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</si>
  <si>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</si>
  <si>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</si>
  <si>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</si>
  <si>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</si>
  <si>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</si>
  <si>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</si>
  <si>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</si>
  <si>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</si>
  <si>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</si>
  <si>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</si>
  <si>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</si>
  <si>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</si>
  <si>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</si>
  <si>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</si>
  <si>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</si>
  <si>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</si>
  <si>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</si>
  <si>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</si>
  <si>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</si>
  <si>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</si>
  <si>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</si>
  <si>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</si>
  <si>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</si>
  <si>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</si>
  <si>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</si>
  <si>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</si>
  <si>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</si>
  <si>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</si>
  <si>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</si>
  <si>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</si>
  <si>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</si>
  <si>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</si>
  <si>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</si>
  <si>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</si>
  <si>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</si>
  <si>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</si>
  <si>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</si>
  <si>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</si>
  <si>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</si>
  <si>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</si>
  <si>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</si>
  <si>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</si>
  <si>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</si>
  <si>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</si>
  <si>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</si>
  <si>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</si>
  <si>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</si>
  <si>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</si>
  <si>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</si>
  <si>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</si>
  <si>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</si>
  <si>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</si>
  <si>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</si>
  <si>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</si>
  <si>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</si>
  <si>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</si>
  <si>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</si>
  <si>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</si>
  <si>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</si>
  <si>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</si>
  <si>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</si>
  <si>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</si>
  <si>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</si>
  <si>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</si>
  <si>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</si>
  <si>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</si>
  <si>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</si>
  <si>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</si>
  <si>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</si>
  <si>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</si>
  <si>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</si>
  <si>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</si>
  <si>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</si>
  <si>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</si>
  <si>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</si>
  <si>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</si>
  <si>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</si>
  <si>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</si>
  <si>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</si>
  <si>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</si>
  <si>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</si>
  <si>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</si>
  <si>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</si>
  <si>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</si>
  <si>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</si>
  <si>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</si>
  <si>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</si>
  <si>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</si>
  <si>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</si>
  <si>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</si>
  <si>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</si>
  <si>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</si>
  <si>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</si>
  <si>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</si>
  <si>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</si>
  <si>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</si>
  <si>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</si>
  <si>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</si>
  <si>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</si>
  <si>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</si>
  <si>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</si>
  <si>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</si>
  <si>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</si>
  <si>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</si>
  <si>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</si>
  <si>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</si>
  <si>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</si>
  <si>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</si>
  <si>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</si>
  <si>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</si>
  <si>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</si>
  <si>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</si>
  <si>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</si>
  <si>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</si>
  <si>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</si>
  <si>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</si>
  <si>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</si>
  <si>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</si>
  <si>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</si>
  <si>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</si>
  <si>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</si>
  <si>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</si>
  <si>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</si>
  <si>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</si>
  <si>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</si>
  <si>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</si>
  <si>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</si>
  <si>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</si>
  <si>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</si>
  <si>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</si>
  <si>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</si>
  <si>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</si>
  <si>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</si>
  <si>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</si>
  <si>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</si>
  <si>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</si>
  <si>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</si>
  <si>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</si>
  <si>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</si>
  <si>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</si>
  <si>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</si>
  <si>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</si>
  <si>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</si>
  <si>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</si>
  <si>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</si>
  <si>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</si>
  <si>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</si>
  <si>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</si>
  <si>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</si>
  <si>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</si>
  <si>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</si>
  <si>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</si>
  <si>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</si>
  <si>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</si>
  <si>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</si>
  <si>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</si>
  <si>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</si>
  <si>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</si>
  <si>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</si>
  <si>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</si>
  <si>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</si>
  <si>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</si>
  <si>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</si>
  <si>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</si>
  <si>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</si>
  <si>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</si>
  <si>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</si>
  <si>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</si>
  <si>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</si>
  <si>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</si>
  <si>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</si>
  <si>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</si>
  <si>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</si>
  <si>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</si>
  <si>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</si>
  <si>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</si>
  <si>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</si>
  <si>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</si>
  <si>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</si>
  <si>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</si>
  <si>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</si>
  <si>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</si>
  <si>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</si>
  <si>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</si>
  <si>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</si>
  <si>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</si>
  <si>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</si>
  <si>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</si>
  <si>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</si>
  <si>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</si>
  <si>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</si>
  <si>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</si>
  <si>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</si>
  <si>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</si>
  <si>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</si>
  <si>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</si>
  <si>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</si>
  <si>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</si>
  <si>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</si>
  <si>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</si>
  <si>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</si>
  <si>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</si>
  <si>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</si>
  <si>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</si>
  <si>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</si>
  <si>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</si>
  <si>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</si>
  <si>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</si>
  <si>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</si>
  <si>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</si>
  <si>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</si>
  <si>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</si>
  <si>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</si>
  <si>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</si>
  <si>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</si>
  <si>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</si>
  <si>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</si>
  <si>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</si>
  <si>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</si>
  <si>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</si>
  <si>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</si>
  <si>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</si>
  <si>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</si>
  <si>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</si>
  <si>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</si>
  <si>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</si>
  <si>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</si>
  <si>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</si>
  <si>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</si>
  <si>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</si>
  <si>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</si>
  <si>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</si>
  <si>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</si>
  <si>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</si>
  <si>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</si>
  <si>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</si>
  <si>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</si>
  <si>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</si>
  <si>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VILLA CORONA</t>
  </si>
  <si>
    <t>DEL 1 DE ENERO AL 31 DE DICIEMBRE DE 2021</t>
  </si>
  <si>
    <t>ING. ARMANDO SENCION GUZMAN</t>
  </si>
  <si>
    <t>L.C. JULIA VIRGEN OJEDA</t>
  </si>
  <si>
    <t>PRESIDENTE MUNICIPAL</t>
  </si>
  <si>
    <t>ENC. DE HACIENDA MUNICIPAL</t>
  </si>
  <si>
    <t>ASEJ2021-13-21-04-2022-1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</si>
</sst>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1" customWidth="1"/>
    <col min="50" max="50" width="22.88671875" style="31" customWidth="1"/>
    <col min="51" max="51" width="22.88671875" style="32" customWidth="1"/>
    <col min="52" max="52" width="0.5546875" style="1" customWidth="1"/>
    <col min="53" max="16384" width="11.44140625" style="1" hidden="1"/>
  </cols>
  <sheetData>
    <row r="1" spans="1:51" ht="23.4" x14ac:dyDescent="0.4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4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" x14ac:dyDescent="0.35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4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" x14ac:dyDescent="0.35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6" x14ac:dyDescent="0.3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26198587.300000001</v>
      </c>
      <c r="AY7" s="12">
        <f>AY8+AY29+AY35+AY40+AY72+AY81+AY102+AY114</f>
        <v>20282052.239999998</v>
      </c>
    </row>
    <row r="8" spans="1:51" x14ac:dyDescent="0.3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11510362.359999999</v>
      </c>
      <c r="AY8" s="14">
        <f>AY9+AY11+AY15+AY16+AY17+AY18+AY19+AY25+AY27</f>
        <v>9496635.8199999984</v>
      </c>
    </row>
    <row r="9" spans="1:51" x14ac:dyDescent="0.3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99085</v>
      </c>
      <c r="AY9" s="16">
        <f>SUM(AY10)</f>
        <v>2303</v>
      </c>
    </row>
    <row r="10" spans="1:51" x14ac:dyDescent="0.3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99085</v>
      </c>
      <c r="AY10" s="19">
        <v>2303</v>
      </c>
    </row>
    <row r="11" spans="1:51" x14ac:dyDescent="0.3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10038085.949999999</v>
      </c>
      <c r="AY11" s="16">
        <f>SUM(AY12:AY14)</f>
        <v>8534754.459999999</v>
      </c>
    </row>
    <row r="12" spans="1:51" x14ac:dyDescent="0.3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6597492.25</v>
      </c>
      <c r="AY12" s="19">
        <v>6144062.1299999999</v>
      </c>
    </row>
    <row r="13" spans="1:51" x14ac:dyDescent="0.3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3418164.42</v>
      </c>
      <c r="AY13" s="19">
        <v>2291065.81</v>
      </c>
    </row>
    <row r="14" spans="1:51" x14ac:dyDescent="0.3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22429.279999999999</v>
      </c>
      <c r="AY14" s="19">
        <v>99626.52</v>
      </c>
    </row>
    <row r="15" spans="1:51" x14ac:dyDescent="0.3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3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3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3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3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1370314.74</v>
      </c>
      <c r="AY19" s="16">
        <f>SUM(AY20:AY24)</f>
        <v>959578.36</v>
      </c>
    </row>
    <row r="20" spans="1:51" x14ac:dyDescent="0.3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1352903.07</v>
      </c>
      <c r="AY20" s="19">
        <v>958421.86</v>
      </c>
    </row>
    <row r="21" spans="1:51" x14ac:dyDescent="0.3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3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7806.46</v>
      </c>
      <c r="AY22" s="19">
        <v>954</v>
      </c>
    </row>
    <row r="23" spans="1:51" x14ac:dyDescent="0.3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1178.23</v>
      </c>
      <c r="AY23" s="19">
        <v>0</v>
      </c>
    </row>
    <row r="24" spans="1:51" x14ac:dyDescent="0.3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8426.98</v>
      </c>
      <c r="AY24" s="19">
        <v>202.5</v>
      </c>
    </row>
    <row r="25" spans="1:51" x14ac:dyDescent="0.3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3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3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2876.67</v>
      </c>
      <c r="AY27" s="16">
        <f>SUM(AY28)</f>
        <v>0</v>
      </c>
    </row>
    <row r="28" spans="1:51" x14ac:dyDescent="0.3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2876.67</v>
      </c>
      <c r="AY28" s="19">
        <v>0</v>
      </c>
    </row>
    <row r="29" spans="1:51" x14ac:dyDescent="0.3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3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3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3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3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3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3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3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3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3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3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3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13852896.790000001</v>
      </c>
      <c r="AY40" s="14">
        <f>AY41+AY46+AY47+AY62+AY68+AY70</f>
        <v>9308821.6900000013</v>
      </c>
    </row>
    <row r="41" spans="1:51" x14ac:dyDescent="0.3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1992434.5</v>
      </c>
      <c r="AY41" s="16">
        <f>SUM(AY42:AY45)</f>
        <v>784102</v>
      </c>
    </row>
    <row r="42" spans="1:51" x14ac:dyDescent="0.3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528551.5</v>
      </c>
      <c r="AY42" s="19">
        <v>396906</v>
      </c>
    </row>
    <row r="43" spans="1:51" x14ac:dyDescent="0.3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6240</v>
      </c>
      <c r="AY43" s="19">
        <v>6167</v>
      </c>
    </row>
    <row r="44" spans="1:51" x14ac:dyDescent="0.3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1429518</v>
      </c>
      <c r="AY44" s="19">
        <v>300218</v>
      </c>
    </row>
    <row r="45" spans="1:51" x14ac:dyDescent="0.3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28125</v>
      </c>
      <c r="AY45" s="19">
        <v>80811</v>
      </c>
    </row>
    <row r="46" spans="1:51" x14ac:dyDescent="0.3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3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8633667.4800000004</v>
      </c>
      <c r="AY47" s="16">
        <f>SUM(AY48:AY61)</f>
        <v>6515582.9800000004</v>
      </c>
    </row>
    <row r="48" spans="1:51" x14ac:dyDescent="0.3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545680</v>
      </c>
      <c r="AY48" s="19">
        <v>536859</v>
      </c>
    </row>
    <row r="49" spans="1:51" x14ac:dyDescent="0.3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154912</v>
      </c>
      <c r="AY49" s="19">
        <v>32231</v>
      </c>
    </row>
    <row r="50" spans="1:51" x14ac:dyDescent="0.3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1345189.97</v>
      </c>
      <c r="AY50" s="19">
        <v>199417.2</v>
      </c>
    </row>
    <row r="51" spans="1:51" x14ac:dyDescent="0.3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3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17214</v>
      </c>
      <c r="AY52" s="19">
        <v>22528</v>
      </c>
    </row>
    <row r="53" spans="1:51" x14ac:dyDescent="0.3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3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3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80890.5</v>
      </c>
      <c r="AY55" s="19">
        <v>59003</v>
      </c>
    </row>
    <row r="56" spans="1:51" x14ac:dyDescent="0.3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192616.13</v>
      </c>
      <c r="AY56" s="19">
        <v>11500</v>
      </c>
    </row>
    <row r="57" spans="1:51" x14ac:dyDescent="0.3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4701801.1100000003</v>
      </c>
      <c r="AY57" s="19">
        <v>4600344.5999999996</v>
      </c>
    </row>
    <row r="58" spans="1:51" x14ac:dyDescent="0.3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365798</v>
      </c>
      <c r="AY58" s="19">
        <v>385801.7</v>
      </c>
    </row>
    <row r="59" spans="1:51" x14ac:dyDescent="0.3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29372</v>
      </c>
      <c r="AY59" s="19">
        <v>62905</v>
      </c>
    </row>
    <row r="60" spans="1:51" x14ac:dyDescent="0.3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381539</v>
      </c>
      <c r="AY60" s="19">
        <v>390279.5</v>
      </c>
    </row>
    <row r="61" spans="1:51" x14ac:dyDescent="0.3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818654.77</v>
      </c>
      <c r="AY61" s="19">
        <v>214713.98</v>
      </c>
    </row>
    <row r="62" spans="1:51" x14ac:dyDescent="0.3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3226794.81</v>
      </c>
      <c r="AY62" s="16">
        <f>SUM(AY63:AY67)</f>
        <v>2009136.71</v>
      </c>
    </row>
    <row r="63" spans="1:51" x14ac:dyDescent="0.3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1441510.09</v>
      </c>
      <c r="AY63" s="19">
        <v>1312530.1399999999</v>
      </c>
    </row>
    <row r="64" spans="1:51" x14ac:dyDescent="0.3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3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3460</v>
      </c>
      <c r="AY65" s="19">
        <v>49</v>
      </c>
    </row>
    <row r="66" spans="1:51" x14ac:dyDescent="0.3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260</v>
      </c>
    </row>
    <row r="67" spans="1:51" x14ac:dyDescent="0.3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1781824.72</v>
      </c>
      <c r="AY67" s="19">
        <v>696297.57</v>
      </c>
    </row>
    <row r="68" spans="1:51" x14ac:dyDescent="0.3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3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3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0</v>
      </c>
    </row>
    <row r="71" spans="1:51" x14ac:dyDescent="0.3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0</v>
      </c>
    </row>
    <row r="72" spans="1:51" x14ac:dyDescent="0.3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814520.55</v>
      </c>
      <c r="AY72" s="14">
        <f>AY73+AY76+AY77+AY78+AY80</f>
        <v>1403274.73</v>
      </c>
    </row>
    <row r="73" spans="1:51" x14ac:dyDescent="0.3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814520.55</v>
      </c>
      <c r="AY73" s="16">
        <f>SUM(AY74:AY75)</f>
        <v>1403274.73</v>
      </c>
    </row>
    <row r="74" spans="1:51" x14ac:dyDescent="0.3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134157</v>
      </c>
      <c r="AY74" s="19">
        <v>67447</v>
      </c>
    </row>
    <row r="75" spans="1:51" x14ac:dyDescent="0.3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680363.55</v>
      </c>
      <c r="AY75" s="19">
        <v>1335827.73</v>
      </c>
    </row>
    <row r="76" spans="1:51" x14ac:dyDescent="0.3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3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3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3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3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3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20807.599999999999</v>
      </c>
      <c r="AY81" s="14">
        <f>AY82+AY83+AY85+AY87+AY89+AY91+AY93+AY94+AY100</f>
        <v>73320</v>
      </c>
    </row>
    <row r="82" spans="1:51" x14ac:dyDescent="0.3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3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20307.599999999999</v>
      </c>
      <c r="AY83" s="16">
        <f>SUM(AY84)</f>
        <v>62235</v>
      </c>
    </row>
    <row r="84" spans="1:51" x14ac:dyDescent="0.3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20307.599999999999</v>
      </c>
      <c r="AY84" s="19">
        <v>62235</v>
      </c>
    </row>
    <row r="85" spans="1:51" x14ac:dyDescent="0.3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3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3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3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3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3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3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3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3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3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500</v>
      </c>
      <c r="AY94" s="16">
        <f>SUM(AY95:AY99)</f>
        <v>6314</v>
      </c>
    </row>
    <row r="95" spans="1:51" x14ac:dyDescent="0.3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3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3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3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3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500</v>
      </c>
      <c r="AY99" s="19">
        <v>6314</v>
      </c>
    </row>
    <row r="100" spans="1:51" x14ac:dyDescent="0.3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4771</v>
      </c>
    </row>
    <row r="101" spans="1:51" x14ac:dyDescent="0.3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4771</v>
      </c>
    </row>
    <row r="102" spans="1:51" x14ac:dyDescent="0.3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3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3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3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3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3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3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3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3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3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3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3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3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3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3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6" x14ac:dyDescent="0.3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62575465.170000002</v>
      </c>
      <c r="AY117" s="12">
        <f>AY118+AY149</f>
        <v>56525842.600000009</v>
      </c>
    </row>
    <row r="118" spans="1:51" x14ac:dyDescent="0.3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62575465.170000002</v>
      </c>
      <c r="AY118" s="14">
        <f>AY119+AY132+AY135+AY140+AY146</f>
        <v>56525842.600000009</v>
      </c>
    </row>
    <row r="119" spans="1:51" x14ac:dyDescent="0.3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38490757.660000004</v>
      </c>
      <c r="AY119" s="16">
        <f>SUM(AY120:AY131)</f>
        <v>35592020.960000008</v>
      </c>
    </row>
    <row r="120" spans="1:51" x14ac:dyDescent="0.3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25998875.850000001</v>
      </c>
      <c r="AY120" s="19">
        <v>24311761.059999999</v>
      </c>
    </row>
    <row r="121" spans="1:51" x14ac:dyDescent="0.3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5356251.79</v>
      </c>
      <c r="AY121" s="19">
        <v>5503438.2999999998</v>
      </c>
    </row>
    <row r="122" spans="1:51" x14ac:dyDescent="0.3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1427380.56</v>
      </c>
      <c r="AY122" s="19">
        <v>1353632.51</v>
      </c>
    </row>
    <row r="123" spans="1:51" x14ac:dyDescent="0.3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3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3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759320.62</v>
      </c>
      <c r="AY125" s="19">
        <v>680783.17</v>
      </c>
    </row>
    <row r="126" spans="1:51" x14ac:dyDescent="0.3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3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3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877478.49</v>
      </c>
      <c r="AY128" s="19">
        <v>1015763.1</v>
      </c>
    </row>
    <row r="129" spans="1:51" x14ac:dyDescent="0.3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3482752.75</v>
      </c>
      <c r="AY129" s="19">
        <v>2005769.54</v>
      </c>
    </row>
    <row r="130" spans="1:51" x14ac:dyDescent="0.3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3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588697.59999999998</v>
      </c>
      <c r="AY131" s="19">
        <v>720873.28</v>
      </c>
    </row>
    <row r="132" spans="1:51" x14ac:dyDescent="0.3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15933313.5</v>
      </c>
      <c r="AY132" s="16">
        <f>SUM(AY133:AY134)</f>
        <v>17195869.420000002</v>
      </c>
    </row>
    <row r="133" spans="1:51" x14ac:dyDescent="0.3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4294164.6100000003</v>
      </c>
      <c r="AY133" s="19">
        <v>4395502.04</v>
      </c>
    </row>
    <row r="134" spans="1:51" x14ac:dyDescent="0.3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11639148.890000001</v>
      </c>
      <c r="AY134" s="19">
        <v>12800367.380000001</v>
      </c>
    </row>
    <row r="135" spans="1:51" x14ac:dyDescent="0.3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7404129.1100000003</v>
      </c>
      <c r="AY135" s="16">
        <f>SUM(AY136:AY139)</f>
        <v>3131847.57</v>
      </c>
    </row>
    <row r="136" spans="1:51" x14ac:dyDescent="0.3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3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3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3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7404129.1100000003</v>
      </c>
      <c r="AY139" s="19">
        <v>3131847.57</v>
      </c>
    </row>
    <row r="140" spans="1:51" x14ac:dyDescent="0.3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747264.89999999991</v>
      </c>
      <c r="AY140" s="16">
        <f>SUM(AY141:AY145)</f>
        <v>606104.65</v>
      </c>
    </row>
    <row r="141" spans="1:51" x14ac:dyDescent="0.3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460.83</v>
      </c>
      <c r="AY141" s="19">
        <v>48542.080000000002</v>
      </c>
    </row>
    <row r="142" spans="1:51" x14ac:dyDescent="0.3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160177.13</v>
      </c>
      <c r="AY142" s="19">
        <v>146092.37</v>
      </c>
    </row>
    <row r="143" spans="1:51" x14ac:dyDescent="0.3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586626.93999999994</v>
      </c>
      <c r="AY143" s="19">
        <v>411470.2</v>
      </c>
    </row>
    <row r="144" spans="1:51" x14ac:dyDescent="0.3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3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3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3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3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3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3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3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3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3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3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3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3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3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3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3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3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6" x14ac:dyDescent="0.3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3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3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3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3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3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3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3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3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3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3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3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3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3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3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3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3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3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3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3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3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3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3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6" x14ac:dyDescent="0.3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88774052.469999999</v>
      </c>
      <c r="AY184" s="26">
        <f>AY7+AY117+AY161</f>
        <v>76807894.840000004</v>
      </c>
    </row>
    <row r="185" spans="1:52" ht="18" x14ac:dyDescent="0.3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6" x14ac:dyDescent="0.3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57085839.979999997</v>
      </c>
      <c r="AY186" s="12">
        <f>AY187+AY222+AY287</f>
        <v>54661089.829999998</v>
      </c>
    </row>
    <row r="187" spans="1:52" x14ac:dyDescent="0.3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35050805.649999999</v>
      </c>
      <c r="AY187" s="14">
        <f>AY188+AY193+AY198+AY207+AY212+AY219</f>
        <v>33895173.32</v>
      </c>
    </row>
    <row r="188" spans="1:52" x14ac:dyDescent="0.3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20911248</v>
      </c>
      <c r="AY188" s="16">
        <f>SUM(AY189:AY192)</f>
        <v>18280940.100000001</v>
      </c>
    </row>
    <row r="189" spans="1:52" x14ac:dyDescent="0.3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2597338</v>
      </c>
      <c r="AY189" s="19">
        <v>2673696</v>
      </c>
    </row>
    <row r="190" spans="1:52" x14ac:dyDescent="0.3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3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18313910</v>
      </c>
      <c r="AY191" s="19">
        <v>15607244.1</v>
      </c>
    </row>
    <row r="192" spans="1:52" x14ac:dyDescent="0.3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3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7528148.3300000001</v>
      </c>
      <c r="AY193" s="16">
        <f>SUM(AY194:AY197)</f>
        <v>8487010.0299999993</v>
      </c>
    </row>
    <row r="194" spans="1:51" x14ac:dyDescent="0.3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6000</v>
      </c>
      <c r="AY194" s="19">
        <v>0</v>
      </c>
    </row>
    <row r="195" spans="1:51" x14ac:dyDescent="0.3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7522148.3300000001</v>
      </c>
      <c r="AY195" s="19">
        <v>8487010.0299999993</v>
      </c>
    </row>
    <row r="196" spans="1:51" x14ac:dyDescent="0.3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3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3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3705204.16</v>
      </c>
      <c r="AY198" s="16">
        <f>SUM(AY199:AY206)</f>
        <v>4137395.45</v>
      </c>
    </row>
    <row r="199" spans="1:51" x14ac:dyDescent="0.3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3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3121640.66</v>
      </c>
      <c r="AY200" s="19">
        <v>3724869</v>
      </c>
    </row>
    <row r="201" spans="1:51" x14ac:dyDescent="0.3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353600.5</v>
      </c>
      <c r="AY201" s="19">
        <v>381166</v>
      </c>
    </row>
    <row r="202" spans="1:51" x14ac:dyDescent="0.3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229963</v>
      </c>
      <c r="AY202" s="19">
        <v>31360.45</v>
      </c>
    </row>
    <row r="203" spans="1:51" x14ac:dyDescent="0.3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3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3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3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3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3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3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3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3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3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2011191.16</v>
      </c>
      <c r="AY212" s="16">
        <f>SUM(AY213:AY218)</f>
        <v>2158068.7400000002</v>
      </c>
    </row>
    <row r="213" spans="1:51" x14ac:dyDescent="0.3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3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1988864.96</v>
      </c>
      <c r="AY214" s="19">
        <v>2093472.54</v>
      </c>
    </row>
    <row r="215" spans="1:51" x14ac:dyDescent="0.3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3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3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3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22326.2</v>
      </c>
      <c r="AY218" s="19">
        <v>64596.2</v>
      </c>
    </row>
    <row r="219" spans="1:51" x14ac:dyDescent="0.3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895014</v>
      </c>
      <c r="AY219" s="16">
        <v>831759</v>
      </c>
    </row>
    <row r="220" spans="1:51" x14ac:dyDescent="0.3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895014</v>
      </c>
      <c r="AY220" s="19">
        <v>831759</v>
      </c>
    </row>
    <row r="221" spans="1:51" x14ac:dyDescent="0.3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3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8231383.9700000007</v>
      </c>
      <c r="AY222" s="14">
        <f>AY223+AY232+AY236+AY246+AY256+AY264+AY267+AY273+AY277</f>
        <v>7601797.6900000004</v>
      </c>
    </row>
    <row r="223" spans="1:51" x14ac:dyDescent="0.3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839043.04999999993</v>
      </c>
      <c r="AY223" s="16">
        <f>SUM(AY224:AY231)</f>
        <v>584161.82000000007</v>
      </c>
    </row>
    <row r="224" spans="1:51" x14ac:dyDescent="0.3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363541.92</v>
      </c>
      <c r="AY224" s="19">
        <v>218907.09</v>
      </c>
    </row>
    <row r="225" spans="1:51" x14ac:dyDescent="0.3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20727.599999999999</v>
      </c>
      <c r="AY225" s="19">
        <v>6098.6</v>
      </c>
    </row>
    <row r="226" spans="1:51" x14ac:dyDescent="0.3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3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76553.53</v>
      </c>
      <c r="AY227" s="19">
        <v>69355.240000000005</v>
      </c>
    </row>
    <row r="228" spans="1:51" x14ac:dyDescent="0.3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130030.24</v>
      </c>
      <c r="AY228" s="19">
        <v>91533.45</v>
      </c>
    </row>
    <row r="229" spans="1:51" x14ac:dyDescent="0.3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87027.12</v>
      </c>
      <c r="AY229" s="19">
        <v>67256.639999999999</v>
      </c>
    </row>
    <row r="230" spans="1:51" x14ac:dyDescent="0.3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3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161162.64000000001</v>
      </c>
      <c r="AY231" s="19">
        <v>131010.8</v>
      </c>
    </row>
    <row r="232" spans="1:51" x14ac:dyDescent="0.3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110601.86</v>
      </c>
      <c r="AY232" s="16">
        <f>SUM(AY233:AY235)</f>
        <v>133578.64000000001</v>
      </c>
    </row>
    <row r="233" spans="1:51" x14ac:dyDescent="0.3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110601.86</v>
      </c>
      <c r="AY233" s="19">
        <v>133578.64000000001</v>
      </c>
    </row>
    <row r="234" spans="1:51" x14ac:dyDescent="0.3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0</v>
      </c>
      <c r="AY234" s="19">
        <v>0</v>
      </c>
    </row>
    <row r="235" spans="1:51" x14ac:dyDescent="0.3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3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3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3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3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3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3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3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3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3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3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3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1460236.24</v>
      </c>
      <c r="AY246" s="16">
        <f>SUM(AY247:AY255)</f>
        <v>1425920.83</v>
      </c>
    </row>
    <row r="247" spans="1:51" x14ac:dyDescent="0.3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19311</v>
      </c>
      <c r="AY247" s="19">
        <v>36466.639999999999</v>
      </c>
    </row>
    <row r="248" spans="1:51" x14ac:dyDescent="0.3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0</v>
      </c>
      <c r="AY248" s="19">
        <v>11116.46</v>
      </c>
    </row>
    <row r="249" spans="1:51" x14ac:dyDescent="0.3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11924.4</v>
      </c>
    </row>
    <row r="250" spans="1:51" x14ac:dyDescent="0.3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8338.9699999999993</v>
      </c>
      <c r="AY250" s="19">
        <v>9458.98</v>
      </c>
    </row>
    <row r="251" spans="1:51" x14ac:dyDescent="0.3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3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764703.63</v>
      </c>
      <c r="AY252" s="19">
        <v>675195.68</v>
      </c>
    </row>
    <row r="253" spans="1:51" x14ac:dyDescent="0.3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3000</v>
      </c>
      <c r="AY253" s="19">
        <v>11331.85</v>
      </c>
    </row>
    <row r="254" spans="1:51" x14ac:dyDescent="0.3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0</v>
      </c>
      <c r="AY254" s="19">
        <v>0</v>
      </c>
    </row>
    <row r="255" spans="1:51" x14ac:dyDescent="0.3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664882.64</v>
      </c>
      <c r="AY255" s="19">
        <v>670426.81999999995</v>
      </c>
    </row>
    <row r="256" spans="1:51" x14ac:dyDescent="0.3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680866.8</v>
      </c>
      <c r="AY256" s="16">
        <f>SUM(AY257:AY263)</f>
        <v>524220.04</v>
      </c>
    </row>
    <row r="257" spans="1:51" x14ac:dyDescent="0.3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3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39536.83</v>
      </c>
      <c r="AY258" s="19">
        <v>14170</v>
      </c>
    </row>
    <row r="259" spans="1:51" x14ac:dyDescent="0.3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118907.28</v>
      </c>
      <c r="AY259" s="19">
        <v>119950.66</v>
      </c>
    </row>
    <row r="260" spans="1:51" x14ac:dyDescent="0.3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121017.4</v>
      </c>
      <c r="AY260" s="19">
        <v>98381.78</v>
      </c>
    </row>
    <row r="261" spans="1:51" x14ac:dyDescent="0.3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3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0</v>
      </c>
    </row>
    <row r="263" spans="1:51" x14ac:dyDescent="0.3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401405.29</v>
      </c>
      <c r="AY263" s="19">
        <v>291717.59999999998</v>
      </c>
    </row>
    <row r="264" spans="1:51" x14ac:dyDescent="0.3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4037228.74</v>
      </c>
      <c r="AY264" s="16">
        <f>SUM(AY265:AY266)</f>
        <v>3927546.55</v>
      </c>
    </row>
    <row r="265" spans="1:51" x14ac:dyDescent="0.3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4037228.74</v>
      </c>
      <c r="AY265" s="19">
        <v>3927546.55</v>
      </c>
    </row>
    <row r="266" spans="1:51" x14ac:dyDescent="0.3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3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294702.79000000004</v>
      </c>
      <c r="AY267" s="16">
        <f>SUM(AY268:AY272)</f>
        <v>186008.82</v>
      </c>
    </row>
    <row r="268" spans="1:51" x14ac:dyDescent="0.3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202975.89</v>
      </c>
      <c r="AY268" s="19">
        <v>135281.43</v>
      </c>
    </row>
    <row r="269" spans="1:51" x14ac:dyDescent="0.3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41859.949999999997</v>
      </c>
      <c r="AY269" s="19">
        <v>22139.48</v>
      </c>
    </row>
    <row r="270" spans="1:51" x14ac:dyDescent="0.3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41781.75</v>
      </c>
      <c r="AY270" s="19">
        <v>28587.91</v>
      </c>
    </row>
    <row r="271" spans="1:51" x14ac:dyDescent="0.3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3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8085.2</v>
      </c>
      <c r="AY272" s="19">
        <v>0</v>
      </c>
    </row>
    <row r="273" spans="1:51" x14ac:dyDescent="0.3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3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3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3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3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808704.49</v>
      </c>
      <c r="AY277" s="16">
        <f>SUM(AY278:AY286)</f>
        <v>820360.99</v>
      </c>
    </row>
    <row r="278" spans="1:51" x14ac:dyDescent="0.3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103541.33</v>
      </c>
      <c r="AY278" s="19">
        <v>51724.72</v>
      </c>
    </row>
    <row r="279" spans="1:51" x14ac:dyDescent="0.3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34332.57</v>
      </c>
      <c r="AY279" s="19">
        <v>14336.8</v>
      </c>
    </row>
    <row r="280" spans="1:51" x14ac:dyDescent="0.3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1038.9000000000001</v>
      </c>
    </row>
    <row r="281" spans="1:51" x14ac:dyDescent="0.3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34832.19</v>
      </c>
      <c r="AY281" s="19">
        <v>20565.57</v>
      </c>
    </row>
    <row r="282" spans="1:51" x14ac:dyDescent="0.3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3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469265.53</v>
      </c>
      <c r="AY283" s="19">
        <v>514209.36</v>
      </c>
    </row>
    <row r="284" spans="1:51" x14ac:dyDescent="0.3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3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166732.87</v>
      </c>
      <c r="AY285" s="19">
        <v>218485.64</v>
      </c>
    </row>
    <row r="286" spans="1:51" x14ac:dyDescent="0.3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3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13803650.359999998</v>
      </c>
      <c r="AY287" s="14">
        <f>AY288+AY298+AY308+AY318+AY328+AY338+AY346+AY356+AY362</f>
        <v>13164118.82</v>
      </c>
    </row>
    <row r="288" spans="1:51" x14ac:dyDescent="0.3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8472630.6899999995</v>
      </c>
      <c r="AY288" s="16">
        <v>7365477.5099999998</v>
      </c>
    </row>
    <row r="289" spans="1:51" x14ac:dyDescent="0.3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8284413.0800000001</v>
      </c>
      <c r="AY289" s="19">
        <v>7215840</v>
      </c>
    </row>
    <row r="290" spans="1:51" x14ac:dyDescent="0.3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0</v>
      </c>
      <c r="AY290" s="19">
        <v>0</v>
      </c>
    </row>
    <row r="291" spans="1:51" x14ac:dyDescent="0.3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3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78289.11</v>
      </c>
      <c r="AY292" s="19">
        <v>68541.009999999995</v>
      </c>
    </row>
    <row r="293" spans="1:51" x14ac:dyDescent="0.3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3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3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107835</v>
      </c>
      <c r="AY295" s="19">
        <v>80700</v>
      </c>
    </row>
    <row r="296" spans="1:51" x14ac:dyDescent="0.3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2093.5</v>
      </c>
      <c r="AY296" s="19">
        <v>396.5</v>
      </c>
    </row>
    <row r="297" spans="1:51" x14ac:dyDescent="0.3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3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286671.05</v>
      </c>
      <c r="AY298" s="16">
        <f>SUM(AY299:AY307)</f>
        <v>400493.98</v>
      </c>
    </row>
    <row r="299" spans="1:51" x14ac:dyDescent="0.3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3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0</v>
      </c>
      <c r="AY300" s="19">
        <v>0</v>
      </c>
    </row>
    <row r="301" spans="1:51" x14ac:dyDescent="0.3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121983.05</v>
      </c>
      <c r="AY301" s="19">
        <v>95458.5</v>
      </c>
    </row>
    <row r="302" spans="1:51" x14ac:dyDescent="0.3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3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115128</v>
      </c>
      <c r="AY303" s="19">
        <v>108752</v>
      </c>
    </row>
    <row r="304" spans="1:51" x14ac:dyDescent="0.3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48860</v>
      </c>
      <c r="AY304" s="19">
        <v>190963.48</v>
      </c>
    </row>
    <row r="305" spans="1:51" x14ac:dyDescent="0.3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3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3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700</v>
      </c>
      <c r="AY307" s="19">
        <v>5320</v>
      </c>
    </row>
    <row r="308" spans="1:51" x14ac:dyDescent="0.3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975537.85</v>
      </c>
      <c r="AY308" s="16">
        <f>SUM(AY309:AY317)</f>
        <v>1414262.01</v>
      </c>
    </row>
    <row r="309" spans="1:51" x14ac:dyDescent="0.3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959324.85</v>
      </c>
      <c r="AY309" s="19">
        <v>1349662.01</v>
      </c>
    </row>
    <row r="310" spans="1:51" x14ac:dyDescent="0.3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3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3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16213</v>
      </c>
      <c r="AY312" s="19">
        <v>64600</v>
      </c>
    </row>
    <row r="313" spans="1:51" x14ac:dyDescent="0.3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3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3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3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3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3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611245.54</v>
      </c>
      <c r="AY318" s="16">
        <f>SUM(AY319:AY327)</f>
        <v>446287.49</v>
      </c>
    </row>
    <row r="319" spans="1:51" x14ac:dyDescent="0.3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17862.39</v>
      </c>
      <c r="AY319" s="19">
        <v>22274.1</v>
      </c>
    </row>
    <row r="320" spans="1:51" x14ac:dyDescent="0.3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3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3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553623.15</v>
      </c>
      <c r="AY322" s="19">
        <v>202223.68</v>
      </c>
    </row>
    <row r="323" spans="1:51" x14ac:dyDescent="0.3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202557.71</v>
      </c>
    </row>
    <row r="324" spans="1:51" x14ac:dyDescent="0.3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3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39760</v>
      </c>
      <c r="AY325" s="19">
        <v>19232</v>
      </c>
    </row>
    <row r="326" spans="1:51" x14ac:dyDescent="0.3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3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3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2858474.0599999996</v>
      </c>
      <c r="AY328" s="16">
        <f>SUM(AY329:AY337)</f>
        <v>2800538.59</v>
      </c>
    </row>
    <row r="329" spans="1:51" x14ac:dyDescent="0.3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1628172.07</v>
      </c>
      <c r="AY329" s="19">
        <v>1885425.69</v>
      </c>
    </row>
    <row r="330" spans="1:51" x14ac:dyDescent="0.3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12168</v>
      </c>
      <c r="AY330" s="19">
        <v>1800</v>
      </c>
    </row>
    <row r="331" spans="1:51" x14ac:dyDescent="0.3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24601.98</v>
      </c>
      <c r="AY331" s="19">
        <v>98671.51</v>
      </c>
    </row>
    <row r="332" spans="1:51" x14ac:dyDescent="0.3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3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376118.62</v>
      </c>
      <c r="AY333" s="19">
        <v>440349.62</v>
      </c>
    </row>
    <row r="334" spans="1:51" x14ac:dyDescent="0.3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3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812353.47</v>
      </c>
      <c r="AY335" s="19">
        <v>364691.77</v>
      </c>
    </row>
    <row r="336" spans="1:51" x14ac:dyDescent="0.3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2019.92</v>
      </c>
      <c r="AY336" s="19">
        <v>0</v>
      </c>
    </row>
    <row r="337" spans="1:51" x14ac:dyDescent="0.3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3040</v>
      </c>
      <c r="AY337" s="19">
        <v>9600</v>
      </c>
    </row>
    <row r="338" spans="1:51" x14ac:dyDescent="0.3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46520</v>
      </c>
      <c r="AY338" s="16">
        <f>SUM(AY339:AY345)</f>
        <v>40700</v>
      </c>
    </row>
    <row r="339" spans="1:51" x14ac:dyDescent="0.3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46520</v>
      </c>
      <c r="AY339" s="19">
        <v>40700</v>
      </c>
    </row>
    <row r="340" spans="1:51" x14ac:dyDescent="0.3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3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3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3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3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3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3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80544.28</v>
      </c>
      <c r="AY346" s="16">
        <f>SUM(AY347:AY355)</f>
        <v>166662.71</v>
      </c>
    </row>
    <row r="347" spans="1:51" x14ac:dyDescent="0.3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1062.9100000000001</v>
      </c>
      <c r="AY347" s="19">
        <v>0</v>
      </c>
    </row>
    <row r="348" spans="1:51" x14ac:dyDescent="0.3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3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3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3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79481.37</v>
      </c>
      <c r="AY351" s="19">
        <v>166662.71</v>
      </c>
    </row>
    <row r="352" spans="1:51" x14ac:dyDescent="0.3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3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3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3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3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145367.06</v>
      </c>
      <c r="AY356" s="16">
        <f>SUM(AY357:AY361)</f>
        <v>173672.53</v>
      </c>
    </row>
    <row r="357" spans="1:51" x14ac:dyDescent="0.3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3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145367.06</v>
      </c>
      <c r="AY358" s="19">
        <v>173672.53</v>
      </c>
    </row>
    <row r="359" spans="1:51" x14ac:dyDescent="0.3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3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3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3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326659.82999999996</v>
      </c>
      <c r="AY362" s="16">
        <f>SUM(AY363:AY371)</f>
        <v>356024</v>
      </c>
    </row>
    <row r="363" spans="1:51" x14ac:dyDescent="0.3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3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262983.23</v>
      </c>
      <c r="AY364" s="19">
        <v>356024</v>
      </c>
    </row>
    <row r="365" spans="1:51" x14ac:dyDescent="0.3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3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0</v>
      </c>
      <c r="AY366" s="19">
        <v>0</v>
      </c>
    </row>
    <row r="367" spans="1:51" x14ac:dyDescent="0.3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55577.599999999999</v>
      </c>
      <c r="AY367" s="19">
        <v>0</v>
      </c>
    </row>
    <row r="368" spans="1:51" x14ac:dyDescent="0.3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8099</v>
      </c>
      <c r="AY368" s="19">
        <v>0</v>
      </c>
    </row>
    <row r="369" spans="1:51" x14ac:dyDescent="0.3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3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3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6" x14ac:dyDescent="0.3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3987842.83</v>
      </c>
      <c r="AY372" s="12">
        <f>AY373+AY385+AY391+AY403+AY416+AY423+AY433+AY436+AY447</f>
        <v>6095132.1899999995</v>
      </c>
    </row>
    <row r="373" spans="1:51" x14ac:dyDescent="0.3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3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3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3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3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3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3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3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3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3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3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3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3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192392</v>
      </c>
      <c r="AY385" s="14">
        <f>AY386+AY390</f>
        <v>143540</v>
      </c>
    </row>
    <row r="386" spans="1:51" x14ac:dyDescent="0.3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0</v>
      </c>
      <c r="AY386" s="16">
        <f>SUM(AY387:AY389)</f>
        <v>0</v>
      </c>
    </row>
    <row r="387" spans="1:51" x14ac:dyDescent="0.3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0</v>
      </c>
      <c r="AY387" s="19">
        <v>0</v>
      </c>
    </row>
    <row r="388" spans="1:51" x14ac:dyDescent="0.3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3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3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192392</v>
      </c>
      <c r="AY390" s="16">
        <v>143540</v>
      </c>
    </row>
    <row r="391" spans="1:51" x14ac:dyDescent="0.3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0</v>
      </c>
    </row>
    <row r="392" spans="1:51" x14ac:dyDescent="0.3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0</v>
      </c>
    </row>
    <row r="393" spans="1:51" x14ac:dyDescent="0.3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3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3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3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3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3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3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3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3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3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3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3795450.83</v>
      </c>
      <c r="AY403" s="14">
        <f>AY404+AY406+AY408+AY414</f>
        <v>5951592.1899999995</v>
      </c>
    </row>
    <row r="404" spans="1:51" x14ac:dyDescent="0.3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678425.7</v>
      </c>
      <c r="AY404" s="16">
        <f>SUM(AY405)</f>
        <v>1899103.42</v>
      </c>
    </row>
    <row r="405" spans="1:51" x14ac:dyDescent="0.3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678425.7</v>
      </c>
      <c r="AY405" s="19">
        <v>1899103.42</v>
      </c>
    </row>
    <row r="406" spans="1:51" x14ac:dyDescent="0.3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3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3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3117025.13</v>
      </c>
      <c r="AY408" s="16">
        <f>SUM(AY409:AY413)</f>
        <v>4052488.77</v>
      </c>
    </row>
    <row r="409" spans="1:51" x14ac:dyDescent="0.3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7086.01</v>
      </c>
      <c r="AY409" s="19">
        <v>1729995.42</v>
      </c>
    </row>
    <row r="410" spans="1:51" x14ac:dyDescent="0.3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3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3109939.12</v>
      </c>
      <c r="AY411" s="19">
        <v>2322493.35</v>
      </c>
    </row>
    <row r="412" spans="1:51" x14ac:dyDescent="0.3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3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3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3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3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0</v>
      </c>
      <c r="AY416" s="14">
        <f>AY417+AY419+AY421</f>
        <v>0</v>
      </c>
    </row>
    <row r="417" spans="1:51" x14ac:dyDescent="0.3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3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3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0</v>
      </c>
    </row>
    <row r="420" spans="1:51" x14ac:dyDescent="0.3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0</v>
      </c>
    </row>
    <row r="421" spans="1:51" x14ac:dyDescent="0.3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3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3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3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3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3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3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3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3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3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3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3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3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3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3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3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3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3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3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3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3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3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3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3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3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3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3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3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3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3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3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3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6" x14ac:dyDescent="0.3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3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3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3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3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3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3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3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3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3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3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3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3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3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3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3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3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3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3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3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3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3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3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3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6" x14ac:dyDescent="0.3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0</v>
      </c>
      <c r="AY477" s="12">
        <f>AY478+AY489+AY494+AY499+AY502</f>
        <v>0</v>
      </c>
    </row>
    <row r="478" spans="1:51" x14ac:dyDescent="0.3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0</v>
      </c>
      <c r="AY478" s="14">
        <f>AY479+AY483</f>
        <v>0</v>
      </c>
    </row>
    <row r="479" spans="1:51" x14ac:dyDescent="0.3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0</v>
      </c>
      <c r="AY479" s="16">
        <f>SUM(AY480:AY482)</f>
        <v>0</v>
      </c>
    </row>
    <row r="480" spans="1:51" x14ac:dyDescent="0.3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0</v>
      </c>
      <c r="AY480" s="19">
        <v>0</v>
      </c>
    </row>
    <row r="481" spans="1:51" x14ac:dyDescent="0.3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3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3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3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3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3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3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3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3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3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3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3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3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3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3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3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3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3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3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3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3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3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3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3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3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3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6" x14ac:dyDescent="0.3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3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3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3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3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3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3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3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3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3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3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3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3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3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3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3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3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3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3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3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3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3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3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3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3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3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3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3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3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3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3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3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3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6" x14ac:dyDescent="0.3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3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3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3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61073682.809999995</v>
      </c>
      <c r="AY543" s="29">
        <f>AY186+AY372+AY453+AY477+AY507+AY540</f>
        <v>60756222.019999996</v>
      </c>
    </row>
    <row r="544" spans="1:51" ht="16.5" customHeight="1" thickBot="1" x14ac:dyDescent="0.4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27700369.660000004</v>
      </c>
      <c r="AY544" s="30">
        <f>AY184-AY543</f>
        <v>16051672.820000008</v>
      </c>
    </row>
    <row r="545" spans="2:51" ht="15" thickTop="1" x14ac:dyDescent="0.3"/>
    <row r="546" spans="2:51" ht="18" x14ac:dyDescent="0.35">
      <c r="B546" s="33" t="s">
        <v>2</v>
      </c>
    </row>
    <row r="547" spans="2:51" x14ac:dyDescent="0.3">
      <c r="B547" s="1"/>
    </row>
    <row r="548" spans="2:51" x14ac:dyDescent="0.3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3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3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3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3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3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3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3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7CzcxBjAGTo2Xt4O/RhM/VL9tc/R0X+sATVGrbJVKSz55wbI0NzKRVPc+SrV71K39btdsyQpcLc95muZmMOoeQ==" saltValue="pk+uYaDmXykn1tUNWubjZQ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Oscar</cp:lastModifiedBy>
  <cp:lastPrinted>2020-12-02T19:47:29Z</cp:lastPrinted>
  <dcterms:created xsi:type="dcterms:W3CDTF">2020-01-21T01:41:42Z</dcterms:created>
  <dcterms:modified xsi:type="dcterms:W3CDTF">2022-04-21T23:29:04Z</dcterms:modified>
</cp:coreProperties>
</file>